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0700" windowHeight="9996" activeTab="1"/>
  </bookViews>
  <sheets>
    <sheet name="összesítő" sheetId="3" r:id="rId1"/>
    <sheet name="építészet" sheetId="8" r:id="rId2"/>
    <sheet name="gépészet" sheetId="4" r:id="rId3"/>
    <sheet name="elektromos" sheetId="5" r:id="rId4"/>
    <sheet name="tűzjelző" sheetId="9" r:id="rId5"/>
    <sheet name="környezetrendezés" sheetId="7" r:id="rId6"/>
    <sheet name="egyéb" sheetId="10" r:id="rId7"/>
  </sheets>
  <definedNames>
    <definedName name="_xlnm.Print_Titles" localSheetId="4">tűzjelző!$A$2:$IV$3</definedName>
  </definedNames>
  <calcPr calcId="124519"/>
</workbook>
</file>

<file path=xl/calcChain.xml><?xml version="1.0" encoding="utf-8"?>
<calcChain xmlns="http://schemas.openxmlformats.org/spreadsheetml/2006/main">
  <c r="I49" i="8"/>
  <c r="H49"/>
  <c r="D7" i="3" l="1"/>
  <c r="C7" l="1"/>
  <c r="B7"/>
  <c r="I2" i="10"/>
  <c r="H2"/>
  <c r="G2"/>
  <c r="G17" i="4"/>
  <c r="H17"/>
  <c r="G18"/>
  <c r="H18"/>
  <c r="G19"/>
  <c r="H19"/>
  <c r="G20"/>
  <c r="H20"/>
  <c r="E370"/>
  <c r="F370"/>
  <c r="H408"/>
  <c r="G408"/>
  <c r="H406"/>
  <c r="G406"/>
  <c r="H404"/>
  <c r="G404"/>
  <c r="H402"/>
  <c r="G402"/>
  <c r="H401"/>
  <c r="G401"/>
  <c r="H398"/>
  <c r="G398"/>
  <c r="H396"/>
  <c r="G396"/>
  <c r="H395"/>
  <c r="G395"/>
  <c r="H394"/>
  <c r="G394"/>
  <c r="H391"/>
  <c r="G391"/>
  <c r="H390"/>
  <c r="G390"/>
  <c r="H387"/>
  <c r="G387"/>
  <c r="H386"/>
  <c r="G386"/>
  <c r="H382"/>
  <c r="G382"/>
  <c r="H379"/>
  <c r="G379"/>
  <c r="H377"/>
  <c r="G377"/>
  <c r="H375"/>
  <c r="G375"/>
  <c r="H372"/>
  <c r="G372"/>
  <c r="H371"/>
  <c r="G371"/>
  <c r="H361"/>
  <c r="G361"/>
  <c r="H359"/>
  <c r="G359"/>
  <c r="H357"/>
  <c r="G357"/>
  <c r="H355"/>
  <c r="G355"/>
  <c r="H353"/>
  <c r="G353"/>
  <c r="H349"/>
  <c r="G349"/>
  <c r="H347"/>
  <c r="G347"/>
  <c r="H345"/>
  <c r="G345"/>
  <c r="H343"/>
  <c r="G343"/>
  <c r="H341"/>
  <c r="G341"/>
  <c r="H339"/>
  <c r="G339"/>
  <c r="H337"/>
  <c r="G337"/>
  <c r="H335"/>
  <c r="G335"/>
  <c r="H333"/>
  <c r="G333"/>
  <c r="H331"/>
  <c r="G331"/>
  <c r="H329"/>
  <c r="G329"/>
  <c r="H327"/>
  <c r="G327"/>
  <c r="H325"/>
  <c r="G325"/>
  <c r="H323"/>
  <c r="G323"/>
  <c r="H320"/>
  <c r="G320"/>
  <c r="H319"/>
  <c r="G319"/>
  <c r="H316"/>
  <c r="G316"/>
  <c r="H314"/>
  <c r="G314"/>
  <c r="H312"/>
  <c r="G312"/>
  <c r="H310"/>
  <c r="G310"/>
  <c r="H307"/>
  <c r="G307"/>
  <c r="H304"/>
  <c r="G304"/>
  <c r="H301"/>
  <c r="G301"/>
  <c r="H299"/>
  <c r="G299"/>
  <c r="H297"/>
  <c r="G297"/>
  <c r="H295"/>
  <c r="G295"/>
  <c r="H293"/>
  <c r="G293"/>
  <c r="H291"/>
  <c r="G291"/>
  <c r="H287"/>
  <c r="G287"/>
  <c r="H286"/>
  <c r="G286"/>
  <c r="H285"/>
  <c r="G285"/>
  <c r="H282"/>
  <c r="G282"/>
  <c r="H281"/>
  <c r="G281"/>
  <c r="H278"/>
  <c r="G278"/>
  <c r="H277"/>
  <c r="G277"/>
  <c r="H274"/>
  <c r="G274"/>
  <c r="H271"/>
  <c r="G271"/>
  <c r="H270"/>
  <c r="G270"/>
  <c r="H269"/>
  <c r="G269"/>
  <c r="H268"/>
  <c r="G268"/>
  <c r="H255"/>
  <c r="G255"/>
  <c r="H254"/>
  <c r="G254"/>
  <c r="H251"/>
  <c r="G251"/>
  <c r="H250"/>
  <c r="G250"/>
  <c r="H249"/>
  <c r="G249"/>
  <c r="H248"/>
  <c r="G248"/>
  <c r="H245"/>
  <c r="G245"/>
  <c r="H244"/>
  <c r="G244"/>
  <c r="H241"/>
  <c r="G241"/>
  <c r="H240"/>
  <c r="G240"/>
  <c r="H237"/>
  <c r="G237"/>
  <c r="H236"/>
  <c r="G236"/>
  <c r="H225"/>
  <c r="G225"/>
  <c r="H223"/>
  <c r="G223"/>
  <c r="H221"/>
  <c r="G221"/>
  <c r="H219"/>
  <c r="G219"/>
  <c r="H217"/>
  <c r="G217"/>
  <c r="H215"/>
  <c r="G215"/>
  <c r="H213"/>
  <c r="G213"/>
  <c r="H211"/>
  <c r="G211"/>
  <c r="H209"/>
  <c r="G209"/>
  <c r="H207"/>
  <c r="G207"/>
  <c r="H205"/>
  <c r="G205"/>
  <c r="H203"/>
  <c r="G203"/>
  <c r="H201"/>
  <c r="G201"/>
  <c r="H199"/>
  <c r="G199"/>
  <c r="H197"/>
  <c r="G197"/>
  <c r="H194"/>
  <c r="G194"/>
  <c r="H193"/>
  <c r="G193"/>
  <c r="H190"/>
  <c r="G190"/>
  <c r="H188"/>
  <c r="G188"/>
  <c r="H186"/>
  <c r="G186"/>
  <c r="H184"/>
  <c r="G184"/>
  <c r="H183"/>
  <c r="G183"/>
  <c r="H180"/>
  <c r="G180"/>
  <c r="H179"/>
  <c r="G179"/>
  <c r="H175"/>
  <c r="G175"/>
  <c r="H165"/>
  <c r="G165"/>
  <c r="H163"/>
  <c r="G163"/>
  <c r="H161"/>
  <c r="G161"/>
  <c r="H159"/>
  <c r="G159"/>
  <c r="H157"/>
  <c r="G157"/>
  <c r="H155"/>
  <c r="G155"/>
  <c r="H153"/>
  <c r="G153"/>
  <c r="H151"/>
  <c r="G151"/>
  <c r="H149"/>
  <c r="G149"/>
  <c r="H147"/>
  <c r="G147"/>
  <c r="H145"/>
  <c r="G145"/>
  <c r="H143"/>
  <c r="G143"/>
  <c r="H141"/>
  <c r="G141"/>
  <c r="H139"/>
  <c r="G139"/>
  <c r="H137"/>
  <c r="G137"/>
  <c r="H135"/>
  <c r="G135"/>
  <c r="H133"/>
  <c r="G133"/>
  <c r="H131"/>
  <c r="G131"/>
  <c r="H129"/>
  <c r="G129"/>
  <c r="H127"/>
  <c r="G127"/>
  <c r="H125"/>
  <c r="G125"/>
  <c r="H123"/>
  <c r="G123"/>
  <c r="H122"/>
  <c r="G122"/>
  <c r="H119"/>
  <c r="G119"/>
  <c r="H116"/>
  <c r="G116"/>
  <c r="H115"/>
  <c r="G115"/>
  <c r="H114"/>
  <c r="G114"/>
  <c r="H111"/>
  <c r="G111"/>
  <c r="H110"/>
  <c r="G110"/>
  <c r="H109"/>
  <c r="G109"/>
  <c r="H102"/>
  <c r="G102"/>
  <c r="H100"/>
  <c r="G100"/>
  <c r="H99"/>
  <c r="G99"/>
  <c r="H96"/>
  <c r="G96"/>
  <c r="H95"/>
  <c r="G95"/>
  <c r="H94"/>
  <c r="G94"/>
  <c r="H93"/>
  <c r="G93"/>
  <c r="H90"/>
  <c r="G90"/>
  <c r="H89"/>
  <c r="G89"/>
  <c r="H86"/>
  <c r="G86"/>
  <c r="H85"/>
  <c r="G85"/>
  <c r="H82"/>
  <c r="G82"/>
  <c r="H79"/>
  <c r="G79"/>
  <c r="H76"/>
  <c r="G76"/>
  <c r="H75"/>
  <c r="G75"/>
  <c r="H63"/>
  <c r="G63"/>
  <c r="H61"/>
  <c r="G61"/>
  <c r="H59"/>
  <c r="G59"/>
  <c r="H57"/>
  <c r="G57"/>
  <c r="H56"/>
  <c r="G56"/>
  <c r="H53"/>
  <c r="G53"/>
  <c r="H52"/>
  <c r="G52"/>
  <c r="H41"/>
  <c r="G41"/>
  <c r="H39"/>
  <c r="G39"/>
  <c r="H37"/>
  <c r="G37"/>
  <c r="H35"/>
  <c r="G35"/>
  <c r="H33"/>
  <c r="G33"/>
  <c r="H31"/>
  <c r="G31"/>
  <c r="H29"/>
  <c r="G29"/>
  <c r="H27"/>
  <c r="G27"/>
  <c r="H25"/>
  <c r="G25"/>
  <c r="H23"/>
  <c r="G23"/>
  <c r="H21"/>
  <c r="G21"/>
  <c r="G65" l="1"/>
  <c r="F418" s="1"/>
  <c r="G227"/>
  <c r="F423" s="1"/>
  <c r="G43"/>
  <c r="F417" s="1"/>
  <c r="H227"/>
  <c r="G423" s="1"/>
  <c r="H65"/>
  <c r="G418" s="1"/>
  <c r="H418" s="1"/>
  <c r="H43"/>
  <c r="G417" s="1"/>
  <c r="E15"/>
  <c r="J38" i="9"/>
  <c r="I38"/>
  <c r="J37"/>
  <c r="I37"/>
  <c r="J36"/>
  <c r="I36"/>
  <c r="J35"/>
  <c r="I35"/>
  <c r="J34"/>
  <c r="I34"/>
  <c r="J33"/>
  <c r="I33"/>
  <c r="J31"/>
  <c r="I31"/>
  <c r="J30"/>
  <c r="I30"/>
  <c r="J29"/>
  <c r="I29"/>
  <c r="J28"/>
  <c r="I28"/>
  <c r="J27"/>
  <c r="I27"/>
  <c r="J26"/>
  <c r="I26"/>
  <c r="J24"/>
  <c r="I24"/>
  <c r="J23"/>
  <c r="I23"/>
  <c r="J21"/>
  <c r="I21"/>
  <c r="J20"/>
  <c r="I20"/>
  <c r="J19"/>
  <c r="I19"/>
  <c r="J17"/>
  <c r="I17"/>
  <c r="J15"/>
  <c r="I15"/>
  <c r="J14"/>
  <c r="I14"/>
  <c r="J12"/>
  <c r="I12"/>
  <c r="J11"/>
  <c r="I11"/>
  <c r="J9"/>
  <c r="I9"/>
  <c r="J8"/>
  <c r="I8"/>
  <c r="J7"/>
  <c r="I7"/>
  <c r="J6"/>
  <c r="I6"/>
  <c r="J5"/>
  <c r="I5"/>
  <c r="I201" i="8"/>
  <c r="H201"/>
  <c r="I199"/>
  <c r="H199"/>
  <c r="I197"/>
  <c r="H197"/>
  <c r="I195"/>
  <c r="H195"/>
  <c r="I193"/>
  <c r="H193"/>
  <c r="I191"/>
  <c r="H191"/>
  <c r="I189"/>
  <c r="H189"/>
  <c r="I187"/>
  <c r="H187"/>
  <c r="I185"/>
  <c r="H185"/>
  <c r="I183"/>
  <c r="H183"/>
  <c r="I181"/>
  <c r="H181"/>
  <c r="I179"/>
  <c r="H179"/>
  <c r="I177"/>
  <c r="H177"/>
  <c r="I175"/>
  <c r="H175"/>
  <c r="I173"/>
  <c r="H173"/>
  <c r="I171"/>
  <c r="H171"/>
  <c r="I169"/>
  <c r="H169"/>
  <c r="I167"/>
  <c r="H167"/>
  <c r="I164"/>
  <c r="H164"/>
  <c r="I162"/>
  <c r="H162"/>
  <c r="I159"/>
  <c r="H159"/>
  <c r="I157"/>
  <c r="H157"/>
  <c r="I154"/>
  <c r="H154"/>
  <c r="I152"/>
  <c r="H152"/>
  <c r="I150"/>
  <c r="H150"/>
  <c r="I147"/>
  <c r="H147"/>
  <c r="I144"/>
  <c r="H144"/>
  <c r="I142"/>
  <c r="H142"/>
  <c r="I140"/>
  <c r="H140"/>
  <c r="I138"/>
  <c r="H138"/>
  <c r="I136"/>
  <c r="H136"/>
  <c r="I134"/>
  <c r="H134"/>
  <c r="I132"/>
  <c r="H132"/>
  <c r="I130"/>
  <c r="H130"/>
  <c r="I128"/>
  <c r="H128"/>
  <c r="I126"/>
  <c r="H126"/>
  <c r="I124"/>
  <c r="H124"/>
  <c r="I122"/>
  <c r="H122"/>
  <c r="I120"/>
  <c r="H120"/>
  <c r="I118"/>
  <c r="H118"/>
  <c r="I115"/>
  <c r="H115"/>
  <c r="I112"/>
  <c r="H112"/>
  <c r="I110"/>
  <c r="H110"/>
  <c r="I108"/>
  <c r="H108"/>
  <c r="I106"/>
  <c r="H106"/>
  <c r="I102"/>
  <c r="H102"/>
  <c r="I100"/>
  <c r="H100"/>
  <c r="I98"/>
  <c r="H98"/>
  <c r="I96"/>
  <c r="H96"/>
  <c r="I94"/>
  <c r="H94"/>
  <c r="I92"/>
  <c r="H92"/>
  <c r="I90"/>
  <c r="H90"/>
  <c r="I88"/>
  <c r="H88"/>
  <c r="I85"/>
  <c r="H85"/>
  <c r="I83"/>
  <c r="H83"/>
  <c r="I81"/>
  <c r="H81"/>
  <c r="I79"/>
  <c r="H79"/>
  <c r="I76"/>
  <c r="H76"/>
  <c r="I73"/>
  <c r="H73"/>
  <c r="I70"/>
  <c r="H70"/>
  <c r="I68"/>
  <c r="H68"/>
  <c r="I66"/>
  <c r="H66"/>
  <c r="I64"/>
  <c r="H64"/>
  <c r="I61"/>
  <c r="H61"/>
  <c r="I58"/>
  <c r="H58"/>
  <c r="I56"/>
  <c r="H56"/>
  <c r="I52"/>
  <c r="H52"/>
  <c r="I46"/>
  <c r="H46"/>
  <c r="I44"/>
  <c r="H44"/>
  <c r="I42"/>
  <c r="H42"/>
  <c r="I40"/>
  <c r="H40"/>
  <c r="I38"/>
  <c r="H38"/>
  <c r="I36"/>
  <c r="H36"/>
  <c r="I34"/>
  <c r="H34"/>
  <c r="I32"/>
  <c r="H32"/>
  <c r="I29"/>
  <c r="H29"/>
  <c r="I26"/>
  <c r="H26"/>
  <c r="I23"/>
  <c r="H23"/>
  <c r="I21"/>
  <c r="H21"/>
  <c r="I19"/>
  <c r="H19"/>
  <c r="I17"/>
  <c r="H17"/>
  <c r="I14"/>
  <c r="H14"/>
  <c r="I12"/>
  <c r="H12"/>
  <c r="I10"/>
  <c r="H10"/>
  <c r="I8"/>
  <c r="H8"/>
  <c r="I5"/>
  <c r="H5"/>
  <c r="I3"/>
  <c r="H3"/>
  <c r="I39" i="9" l="1"/>
  <c r="B5" i="3" s="1"/>
  <c r="D5" s="1"/>
  <c r="F419" i="4"/>
  <c r="J39" i="9"/>
  <c r="C5" i="3" s="1"/>
  <c r="H423" i="4"/>
  <c r="I203" i="8"/>
  <c r="C2" i="3" s="1"/>
  <c r="H203" i="8"/>
  <c r="B2" i="3" s="1"/>
  <c r="G419" i="4"/>
  <c r="H417"/>
  <c r="H419" l="1"/>
  <c r="J40" i="9"/>
  <c r="B30" i="7"/>
  <c r="H29"/>
  <c r="G29"/>
  <c r="H28"/>
  <c r="G28"/>
  <c r="G30" s="1"/>
  <c r="B24"/>
  <c r="H23"/>
  <c r="G23"/>
  <c r="H22"/>
  <c r="H24" s="1"/>
  <c r="G22"/>
  <c r="H21"/>
  <c r="G21"/>
  <c r="B17"/>
  <c r="G16"/>
  <c r="H15"/>
  <c r="G15"/>
  <c r="H13"/>
  <c r="G13"/>
  <c r="H11"/>
  <c r="G11"/>
  <c r="I96" i="5"/>
  <c r="H96"/>
  <c r="G96"/>
  <c r="H95"/>
  <c r="G95"/>
  <c r="H94"/>
  <c r="G94"/>
  <c r="H91"/>
  <c r="G91"/>
  <c r="I91" s="1"/>
  <c r="H90"/>
  <c r="G90"/>
  <c r="H89"/>
  <c r="G89"/>
  <c r="H88"/>
  <c r="G88"/>
  <c r="H87"/>
  <c r="G87"/>
  <c r="H86"/>
  <c r="G86"/>
  <c r="H85"/>
  <c r="G85"/>
  <c r="H84"/>
  <c r="G84"/>
  <c r="H83"/>
  <c r="G83"/>
  <c r="I82"/>
  <c r="H82"/>
  <c r="G82"/>
  <c r="H81"/>
  <c r="I81" s="1"/>
  <c r="G81"/>
  <c r="H80"/>
  <c r="G80"/>
  <c r="H79"/>
  <c r="G79"/>
  <c r="H78"/>
  <c r="G78"/>
  <c r="I78" s="1"/>
  <c r="H77"/>
  <c r="G77"/>
  <c r="H76"/>
  <c r="G76"/>
  <c r="H75"/>
  <c r="G75"/>
  <c r="H74"/>
  <c r="G74"/>
  <c r="I74" s="1"/>
  <c r="H73"/>
  <c r="I73" s="1"/>
  <c r="G73"/>
  <c r="H72"/>
  <c r="G72"/>
  <c r="H71"/>
  <c r="G71"/>
  <c r="H70"/>
  <c r="G70"/>
  <c r="I70" s="1"/>
  <c r="H67"/>
  <c r="G67"/>
  <c r="H66"/>
  <c r="G66"/>
  <c r="H65"/>
  <c r="G65"/>
  <c r="H64"/>
  <c r="G64"/>
  <c r="I64" s="1"/>
  <c r="H63"/>
  <c r="G63"/>
  <c r="H62"/>
  <c r="G62"/>
  <c r="H61"/>
  <c r="G61"/>
  <c r="H60"/>
  <c r="I60" s="1"/>
  <c r="G60"/>
  <c r="H59"/>
  <c r="G59"/>
  <c r="H58"/>
  <c r="G58"/>
  <c r="H57"/>
  <c r="G57"/>
  <c r="I57" s="1"/>
  <c r="H56"/>
  <c r="G56"/>
  <c r="H55"/>
  <c r="G55"/>
  <c r="H54"/>
  <c r="G54"/>
  <c r="H53"/>
  <c r="G53"/>
  <c r="I53" s="1"/>
  <c r="H52"/>
  <c r="G52"/>
  <c r="H49"/>
  <c r="G49"/>
  <c r="H48"/>
  <c r="G48"/>
  <c r="H47"/>
  <c r="G47"/>
  <c r="H46"/>
  <c r="G46"/>
  <c r="H45"/>
  <c r="G45"/>
  <c r="H44"/>
  <c r="G44"/>
  <c r="H43"/>
  <c r="G43"/>
  <c r="I42"/>
  <c r="H42"/>
  <c r="G42"/>
  <c r="H41"/>
  <c r="I41" s="1"/>
  <c r="G41"/>
  <c r="H40"/>
  <c r="G40"/>
  <c r="H39"/>
  <c r="G39"/>
  <c r="H38"/>
  <c r="G38"/>
  <c r="I38" s="1"/>
  <c r="H37"/>
  <c r="G37"/>
  <c r="H36"/>
  <c r="G36"/>
  <c r="H33"/>
  <c r="G33"/>
  <c r="H32"/>
  <c r="G32"/>
  <c r="I32" s="1"/>
  <c r="H31"/>
  <c r="I31" s="1"/>
  <c r="G31"/>
  <c r="H30"/>
  <c r="G30"/>
  <c r="I30" s="1"/>
  <c r="H29"/>
  <c r="G29"/>
  <c r="H28"/>
  <c r="G28"/>
  <c r="I28" s="1"/>
  <c r="H27"/>
  <c r="I27" s="1"/>
  <c r="G27"/>
  <c r="H26"/>
  <c r="G26"/>
  <c r="H25"/>
  <c r="G25"/>
  <c r="H24"/>
  <c r="G24"/>
  <c r="I24" s="1"/>
  <c r="H23"/>
  <c r="G23"/>
  <c r="H22"/>
  <c r="G22"/>
  <c r="H21"/>
  <c r="G21"/>
  <c r="H20"/>
  <c r="I20" s="1"/>
  <c r="G20"/>
  <c r="H17"/>
  <c r="G17"/>
  <c r="H16"/>
  <c r="G16"/>
  <c r="H15"/>
  <c r="G15"/>
  <c r="I14"/>
  <c r="H14"/>
  <c r="G14"/>
  <c r="H13"/>
  <c r="G13"/>
  <c r="H12"/>
  <c r="G12"/>
  <c r="I12" s="1"/>
  <c r="H11"/>
  <c r="G11"/>
  <c r="H10"/>
  <c r="G10"/>
  <c r="I10" s="1"/>
  <c r="H9"/>
  <c r="I9" s="1"/>
  <c r="G9"/>
  <c r="H8"/>
  <c r="G8"/>
  <c r="H7"/>
  <c r="G7"/>
  <c r="H4"/>
  <c r="G4"/>
  <c r="C383" i="4"/>
  <c r="H370"/>
  <c r="G370"/>
  <c r="C265"/>
  <c r="C264"/>
  <c r="C261"/>
  <c r="C260"/>
  <c r="C259"/>
  <c r="C258"/>
  <c r="C106"/>
  <c r="C105"/>
  <c r="F15"/>
  <c r="H15" s="1"/>
  <c r="G15"/>
  <c r="G17" i="7" l="1"/>
  <c r="H258" i="4"/>
  <c r="G258"/>
  <c r="H106"/>
  <c r="G106"/>
  <c r="H261"/>
  <c r="G261"/>
  <c r="I4" i="5"/>
  <c r="I17"/>
  <c r="I45"/>
  <c r="I55"/>
  <c r="I59"/>
  <c r="I89"/>
  <c r="I95"/>
  <c r="H383" i="4"/>
  <c r="H410" s="1"/>
  <c r="G425" s="1"/>
  <c r="G383"/>
  <c r="G410" s="1"/>
  <c r="F425" s="1"/>
  <c r="I44" i="5"/>
  <c r="I46"/>
  <c r="I52"/>
  <c r="I84"/>
  <c r="I86"/>
  <c r="I90"/>
  <c r="H264" i="4"/>
  <c r="G264"/>
  <c r="H259"/>
  <c r="G259"/>
  <c r="H265"/>
  <c r="G265"/>
  <c r="I39" i="5"/>
  <c r="I72"/>
  <c r="I79"/>
  <c r="H105" i="4"/>
  <c r="H167" s="1"/>
  <c r="G422" s="1"/>
  <c r="G105"/>
  <c r="G167" s="1"/>
  <c r="F422" s="1"/>
  <c r="H260"/>
  <c r="G260"/>
  <c r="I13" i="5"/>
  <c r="I40"/>
  <c r="I47"/>
  <c r="I80"/>
  <c r="I87"/>
  <c r="I23"/>
  <c r="I36"/>
  <c r="I43"/>
  <c r="I56"/>
  <c r="I63"/>
  <c r="I76"/>
  <c r="I83"/>
  <c r="I75"/>
  <c r="I22"/>
  <c r="I29"/>
  <c r="I62"/>
  <c r="I71"/>
  <c r="I85"/>
  <c r="I26"/>
  <c r="I66"/>
  <c r="I25"/>
  <c r="I54"/>
  <c r="I58"/>
  <c r="I65"/>
  <c r="I94"/>
  <c r="I33"/>
  <c r="H102"/>
  <c r="C4" i="3" s="1"/>
  <c r="I21" i="5"/>
  <c r="I37"/>
  <c r="I48"/>
  <c r="I61"/>
  <c r="I77"/>
  <c r="I88"/>
  <c r="I8"/>
  <c r="I11"/>
  <c r="I15"/>
  <c r="I7"/>
  <c r="I16"/>
  <c r="I67"/>
  <c r="I49"/>
  <c r="G102"/>
  <c r="B4" i="3" s="1"/>
  <c r="H30" i="7"/>
  <c r="G24"/>
  <c r="B6" i="3"/>
  <c r="H16" i="7"/>
  <c r="H17" s="1"/>
  <c r="D6" i="3" l="1"/>
  <c r="H363" i="4"/>
  <c r="G424" s="1"/>
  <c r="G426" s="1"/>
  <c r="G428" s="1"/>
  <c r="C3" i="3" s="1"/>
  <c r="H422" i="4"/>
  <c r="H425"/>
  <c r="G363"/>
  <c r="F424" s="1"/>
  <c r="H424" s="1"/>
  <c r="D4" i="3"/>
  <c r="I102" i="5"/>
  <c r="C6" i="3"/>
  <c r="C8" l="1"/>
  <c r="F426" i="4"/>
  <c r="F428" s="1"/>
  <c r="B3" i="3" s="1"/>
  <c r="H426" i="4"/>
  <c r="H428" s="1"/>
  <c r="D2" i="3"/>
  <c r="D3" l="1"/>
  <c r="B8"/>
  <c r="D8" s="1"/>
</calcChain>
</file>

<file path=xl/sharedStrings.xml><?xml version="1.0" encoding="utf-8"?>
<sst xmlns="http://schemas.openxmlformats.org/spreadsheetml/2006/main" count="1253" uniqueCount="730">
  <si>
    <t>Ssz.</t>
  </si>
  <si>
    <t>Tételszám</t>
  </si>
  <si>
    <t>Tétel szövege</t>
  </si>
  <si>
    <t>Menny.</t>
  </si>
  <si>
    <t>Egység</t>
  </si>
  <si>
    <t>Anyag egységár</t>
  </si>
  <si>
    <t>Díj egységre</t>
  </si>
  <si>
    <t>Anyag összesen</t>
  </si>
  <si>
    <t>Díj összesen</t>
  </si>
  <si>
    <t>21 Irtás, föld- és sziklamunka</t>
  </si>
  <si>
    <t>21-011-11.3</t>
  </si>
  <si>
    <t xml:space="preserve">db     </t>
  </si>
  <si>
    <t>21-011-12</t>
  </si>
  <si>
    <t xml:space="preserve">m3     </t>
  </si>
  <si>
    <t>Munkahelyi depóniából építési törmelék konténerbe rakása,  kézi erővel, önálló munka esetén elszámolva, konténer szállítás nélkül</t>
  </si>
  <si>
    <t>31 Helyszíni beton és vasbeton munka</t>
  </si>
  <si>
    <t>31-030-11.1.1.2-0121410</t>
  </si>
  <si>
    <t>Beton aljzat készítése helyszínen kevert betonból, kézi továbbítással és bedolgozással, merev aljzatra, tartószerkezetre léccel lehúzva, kissé képlékeny konzisztenciájú betonból, 7 cm vastag C16/20 - X0b(H) kissé képlékeny kavicsbeton keverék</t>
  </si>
  <si>
    <t>31-030-11.1.1.2-0121412</t>
  </si>
  <si>
    <t>Beton aljzat készítése helyszínen kevert betonból, kézi továbbítással és bedolgozással, merev aljzatra, tartószerkezetre léccel lehúzva, kissé képlékeny konzisztenciájú betonból, 8 cm vastag C16/20 - X0b(H) kissé képlékeny kavicsbeton keverék</t>
  </si>
  <si>
    <t>31-090-2.4-0130710</t>
  </si>
  <si>
    <t xml:space="preserve">fm     </t>
  </si>
  <si>
    <t>Betonaljzatok és betonanyagú burkolatok felvésése, javítása, aljzatbeton javítása kavicsbetonból, fasimítóval eldolgozva -wc-ben víz és szennyvízcsőnek bontás, javítás-</t>
  </si>
  <si>
    <t>31-090-4.3.1-0212004</t>
  </si>
  <si>
    <t>A pince lépcső felújítása a pihenő aljáig.</t>
  </si>
  <si>
    <t>33 Falazás és egyéb kőművesmunka</t>
  </si>
  <si>
    <t>33-000-21.1.1.1.1.1</t>
  </si>
  <si>
    <t xml:space="preserve">m2     </t>
  </si>
  <si>
    <t>Válaszfal bontása, égetett agyag-kerámia termékekből, erősítő pillérrel vagy erősítő pillér nélkül falazva, kisméretű, mészhomok, magasított vagy nagyméretű téglából, falazó, cementes mészhabarcsból falazva</t>
  </si>
  <si>
    <t>33-000-21.1.1.2.3.1</t>
  </si>
  <si>
    <t xml:space="preserve">klt    </t>
  </si>
  <si>
    <t>utólagos, kerámia falazóblokkból rakott falfülek elbontása</t>
  </si>
  <si>
    <t>33-000-31.1.1</t>
  </si>
  <si>
    <t>Nyílásbontás, égetett-agyag kerámia teherhordó, tömör téglafalban</t>
  </si>
  <si>
    <t>33-001-1.3.1.1.1.1-0200105</t>
  </si>
  <si>
    <t>Teherhordó és kitöltő falazat készítése, beton, könnyűbeton falazóblokk vagy zsaluzóelem termékekből, 150 mm falvastagságban, 150x500x250 mm-es méretű beton zsaluzóelemből, kitöltő betonnal, betonacél beépítéssel ZS 15-ös zsaluzóelem, 150/500/250 mm,</t>
  </si>
  <si>
    <t>C16/20-16/kissé képlékeny kavicsbeton, B 38.24:8 mm átmérőjű betonacél</t>
  </si>
  <si>
    <t>33-011-1.1.1.4.1.1.1-2110002</t>
  </si>
  <si>
    <t>Válaszfal építése, égetett agyag-kerámia termékekből, normál elemekből, 120 mm falvastagságban, 250x120x65 mm-es méretű kisméretű tömör téglából, erősítő pillér nélkül, tömören falazva, falazó, cementes mészhabarcsba falazva Kisméretű tömör tégla</t>
  </si>
  <si>
    <t>250x120x65 mm I.o. M 1 (Hf10-mc) falazó, cementes mészhabarcs</t>
  </si>
  <si>
    <t>33-091-1.1.1-2110002</t>
  </si>
  <si>
    <t>Teherhordó és kitöltő falazat, égetett agyag-kerámia termékekből, nyílásbefalazás, nyílásszűkítés vagy kisebb falpótlások, 250 mm és ennél vastagabb falban csorbázatvéséssel, nyílásbefalazás, nyílásszűkítés vagy kisebb falpótlások, --bontott kisméretű</t>
  </si>
  <si>
    <t>tömör tégla  M 1 (Hf10-mc) falazó, cementes mészhabarcs</t>
  </si>
  <si>
    <t>33-091-2.2.1-2110002</t>
  </si>
  <si>
    <t xml:space="preserve">m      </t>
  </si>
  <si>
    <t>Teherhordó és kitöltő falazat, égetett agyag-kerámia termékekből, tokok körülfalazása bontott nyílásban, 380 mm vastag falban, --bontott Kisméretű tömör tégla M 1 (Hf10-mc) falazó, cementes mészhabarcs</t>
  </si>
  <si>
    <t>33-091-8.3.1-1110002</t>
  </si>
  <si>
    <t>tégla pillérfejezet rekonstruálása tömör téglával</t>
  </si>
  <si>
    <t>33-091-21.1.1-0000001</t>
  </si>
  <si>
    <t>S-F10/1   kő nyíláskeret meglévő, profilozott, restaurálandó nyíláskeret 156×201×21 cm</t>
  </si>
  <si>
    <t>33-091-21.1.1-0000002</t>
  </si>
  <si>
    <t>S-F10/2   kő nyíláskeret meglévő, kiegészítendő, restaurálandó fűtőnyíláskeret 98×120×15 cm</t>
  </si>
  <si>
    <t>33-091-21.1.1-0000003</t>
  </si>
  <si>
    <t>S-F11/2   kő nyíláskeret meglévő, kiegészítendő, restaurálandó fűtőnyíláskeret 91×100×15 cm</t>
  </si>
  <si>
    <t>falfülke kivésése a helyiség bővítése érdekében  (F12)</t>
  </si>
  <si>
    <t>33-091-2.2.1-0211000</t>
  </si>
  <si>
    <t>Teherhordó és kitöltő falazat, égetett agyag-kerámia termékekből, tokok körülfalazása bontott nyílásban, 580 mm vastag falban, --bontott Kisméretű tömör tégla M 1 (Hf10-mc) falazó, cementes mészhabarcs</t>
  </si>
  <si>
    <t>33-091-2.2.1-0211002</t>
  </si>
  <si>
    <t>Teherhordó és kitöltő falazat, égetett agyag-kerámia termékekből, tokok körülfalazása bontott nyílásban, 720 mm vastag falban, --bontott Kisméretű tömör tégla M 1 (Hf10-mc) falazó, cementes mészhabarcs</t>
  </si>
  <si>
    <t>35 Ácsmunka</t>
  </si>
  <si>
    <t>35-007-1.1-0680041</t>
  </si>
  <si>
    <t>Fafödémek, acél gerendákkal gyámolított, csapos gerenda fa födém A födém 1,5×3,6 m. Kereszt irányban acél szelvények (2 db L140×90-es, és egy db HEB 140-es) acél gerendákra fektetett, 15×12 cm vastag csapos gerendákból összerakkott födém. Az acél gerendák</t>
  </si>
  <si>
    <t>hossza a fészekbe nyúlásokkal együtt 1,8 m.</t>
  </si>
  <si>
    <t>36 Vakolás és rabicolás</t>
  </si>
  <si>
    <t>36-000-1.4</t>
  </si>
  <si>
    <t>Vakolat leverése cementvakolat 5 cm vastagságig</t>
  </si>
  <si>
    <t>36-001-1.1.1-0550040</t>
  </si>
  <si>
    <t>Sima oldalfalvakolat készítése kézi felhordással, belső, vakoló cementes mészhabarccsal, Az új vakolatfelületek kizárólag mészhomok vakolatból készülhetnek! Az újravakolandó felületeket festő-restaurátor művezetésével kell végezni a restaurátor</t>
  </si>
  <si>
    <t>utasításainak megfelelően!</t>
  </si>
  <si>
    <t>36-001-21.11.6-0550030</t>
  </si>
  <si>
    <t>Mennyezetvakolat készítése sima kivitelben, kézi felhordással, belső, vakoló cementes mészhabarccsal, fa födémen, kétszeri nádazással, 2,5 cm vastagságban Hvb4-mc, + Hvb8-mc, belső, vakoló cementes mészhabarccsal  és  Hs60-c, felületképző (simító)</t>
  </si>
  <si>
    <t>cementhabarccsal</t>
  </si>
  <si>
    <t>36-090-1.3.3.1-0550040</t>
  </si>
  <si>
    <t>Vakolatjavítás mennyezeten, boltozaton,  a meglazult, sérült vakolat előzetes leverésével</t>
  </si>
  <si>
    <t>36-000-1.1.2</t>
  </si>
  <si>
    <t>Legfelső, vakolatréteg eltávolítása a korabeli festett felületig  restaurátori művezetéssel  (F06 hsg)</t>
  </si>
  <si>
    <t>36-090-10</t>
  </si>
  <si>
    <t>Pince lépcső falának és boltozatának tisztítása,  vakolása, mészfestékkel való felületkezelése</t>
  </si>
  <si>
    <t>Vakolat leverése mennyezetről stukatúr vakolat bontása; a mennyezet stukatúr vakolatát nádazással együtt az eltávolítandó rész határánál (sérülés széle, holker teteje stb.) végig kell vágni, a bontás ezután történhet.</t>
  </si>
  <si>
    <t>37 Égéstermék-elvezető rendszerek</t>
  </si>
  <si>
    <t>37-009-32-0371144</t>
  </si>
  <si>
    <t>A füstjáratokban a kormot le kell tisztítani, és utána a felületet  vízüveggel le kell kenni, hogy a maradék se üssön át.</t>
  </si>
  <si>
    <t>39 Szárazépítés</t>
  </si>
  <si>
    <t>39-001-3.2.2-0120012</t>
  </si>
  <si>
    <t>CW fém vázszerkezetre szerelt válaszfal 2 x 2 rtg. normál, 12,5 mm vtg. gipszkarton borítással, hőszigeteléssel, csavarfejek és illesztések glettelve (Q2), egyszeres, sűrített, (40 vagy 41,7 cm bordatávolság) CW 75-06 mm vtg. tartóvázzal normál építőlemez</t>
  </si>
  <si>
    <t>RB 12,5 mm, ásványi szálas hőszigetelés</t>
  </si>
  <si>
    <t>39-003-1.2.1.1.1-0120012</t>
  </si>
  <si>
    <t>Szerelt gipszkarton álmennyezet fém vázszerkezetre csavarfejek és illesztések alapglettelve (Q2 minőségben),  1 rtg. normál 12,5 mm vtg. gipszkarton borítással</t>
  </si>
  <si>
    <t>39-003-1.2.1.2.1-0120021</t>
  </si>
  <si>
    <t>Szerelt gipszkarton álmennyezet fém vázszerkezetre csavarfejek és illesztések alapglettelve (Q2 minőségben),  1 rtg. impregnált 12,5 mm vtg. gipszkarton borítással</t>
  </si>
  <si>
    <t>39-005-2.1.3-0120032</t>
  </si>
  <si>
    <t>Gipszkarton előtétfal készítése, üveggyapot szigetelőanyag kitöltéssel, 1 rtg. gipszkarton borítással</t>
  </si>
  <si>
    <t>39-003-1.1.1.1.1</t>
  </si>
  <si>
    <t>Boltövet kiegészítő, íves álmennyezet függőleges peremmel,  a födémperem takarására; -a B-F10/3 ajtó boltövébe-</t>
  </si>
  <si>
    <t>42 Hideg- és melegburkolatok készítése, aljzat előkészítés</t>
  </si>
  <si>
    <t>42-012-1.1.1.2.1.1-0313021</t>
  </si>
  <si>
    <t>Fal-, pillér-, oszlopburkolat készítése beltérben,tégla, beton, vakolt alapfelületen, gres, kőporcelán lappal, kötésben vagy hálósan, 3-5 mm vtg. ragasztóba rakva, 1-10 mm fugaszélességgel, -Florim Industrial Ivory Soft-</t>
  </si>
  <si>
    <t>42-022-1.1.1.2.1.1-0313020</t>
  </si>
  <si>
    <t>Padlóburkolat készítése, beltérben,tégla, beton, vakolt alapfelületen, gres, kőporcelán lappal, kötésben vagy hálósan, 3-5 mm vtg. ragasztóba rakva, 1-10 mm fugaszélességgel, 40x40 cm közötti lapmérettel, lábazatképzéssel -Florim Industrial Ivory Matt-</t>
  </si>
  <si>
    <t>42-022-1.1.1.2.2.2-0313020</t>
  </si>
  <si>
    <t>Padlóburkolat készítése, beltérben,tégla, beton, vakolt alapfelületen, gres, kőporcelán lappal, diagonálba, 3-5 mm vtg. ragasztóba rakva, 1-10 mm fugaszélességgel, 60x60 cm lapmérettel -Florim Industrial Ivory Matt-</t>
  </si>
  <si>
    <t>42-022-1.1.1.3.2.2.2-0313023</t>
  </si>
  <si>
    <t>Padlóburkolat készítése,beltérben, tégla, beton, vakolt alapfelületen,mészkőlappal, 3 cm vastag diagonálba, 4-10 mm vtg. ragasztóba rakva, 2-20 mm fugaszélességgel, 60x60 cm lapmérettel, lábazatképzéssel édesvízi mészkő 60×60</t>
  </si>
  <si>
    <t>42-022-1.2.3.3.2.2.2-0313020</t>
  </si>
  <si>
    <t>Padlóburkolat készítése,kültérben, mészkőlappal,  3 cm vastag diagonálba, 4-10 mm vtg. ragasztóba rakva, 2-20 mm fugaszélességgel, 60x60 cm lapmérettel, lábazatképzéssel édesvízi mészkő 60×60</t>
  </si>
  <si>
    <t>42-012-1.1.1.3.1.1.2-0212016</t>
  </si>
  <si>
    <t>A loggia építmény peremére kívül egy vízorros,  2cm vastag ~8 cm széles édesvízi mészkő peremszegély  készítése</t>
  </si>
  <si>
    <t>Padlóburkolat készítése,beltérben, ajtónyílásokba keményfa köszöb készül réz szegéllyel a kőburkolat síkjában</t>
  </si>
  <si>
    <t>42-042-3.1.1-0111801</t>
  </si>
  <si>
    <t>A lift a földszinttel nem készül még el, ezért a liftsüllyeszték lefedését úgy kell megoldani,  hogy a liftaknába kerül egy fából épített szerkezet OSB lefedéssel az aljzat síkjánál.  (Ez meg is van, nem kell elbontani.)  Fölé készül 10 cm-es  párnafákra</t>
  </si>
  <si>
    <t>szegezett vakpadlóra olajozott tölgy svédpadló</t>
  </si>
  <si>
    <t>44 Fa- és műanyag szerkezet elhelyezése</t>
  </si>
  <si>
    <t>44-000-1.1</t>
  </si>
  <si>
    <t xml:space="preserve">m˛     </t>
  </si>
  <si>
    <t>44-001-1.1.1.2-0000001</t>
  </si>
  <si>
    <t>Beltéri nyílászárók elhelyezése, előre kihagyott falnyílásba, utólagos elhelyezéssel, (szerelvényezve, finom beállítással), B-F01/1  Belső ajtó -X. típus   100/210 cm tartozékokkal felületképzéssel kompletten</t>
  </si>
  <si>
    <t>44-001-1.1.1.2-0000002</t>
  </si>
  <si>
    <t>Beltéri nyílászárók elhelyezése, előre kihagyott falnyílásba, utólagos elhelyezéssel, (szerelvényezve, finom beállítással), B-F02/1  Belső ajtó  -X. típus 105/210 cm tartozékokkal felületképzéssel kompletten</t>
  </si>
  <si>
    <t>44-001-1.1.1.2-0000003</t>
  </si>
  <si>
    <t>Beltéri nyílászárók elhelyezése, előre kihagyott falnyílásba, utólagos elhelyezéssel, (szerelvényezve, finom beállítással), B-F03/1  Belső ajtó -X. típus  97/213 cm meglévő-restaurálandó bélletes tok,új - fillungos szárny tartozékokkal felületképzéssel</t>
  </si>
  <si>
    <t>kompletten</t>
  </si>
  <si>
    <t>44-001-1.1.1.2-0000004</t>
  </si>
  <si>
    <t>Beltéri nyílászárók elhelyezése, előre kihagyott falnyílásba, utólagos elhelyezéssel, (szerelvényezve, finom beállítással), B-F04/1  Belső ajtó  -X. típus 100/215 cm meglévő-restaurálandó, 50%-ban újragyártandó bélletes tok új - fillungos szárny</t>
  </si>
  <si>
    <t>tartozékokkal felületképzéssel kompletten</t>
  </si>
  <si>
    <t>44-001-1.1.1.2-0000005</t>
  </si>
  <si>
    <t>Beltéri nyílászárók elhelyezése, előre kihagyott falnyílásba, utólagos elhelyezéssel, (szerelvényezve, finom beállítással), B-F04/2  Belső ajtó  -XI. típus 128/230 cm tartozékokkal felületképzéssel kompletten</t>
  </si>
  <si>
    <t>44-001-1.1.1.2-0000006</t>
  </si>
  <si>
    <t>Beltéri nyílászárók elhelyezése, előre kihagyott falnyílásba, utólagos elhelyezéssel, (szerelvényezve, finom beállítással), B-F04/3  Belső tapétaajtó - XVII. típus 100/210 cm tartozékokkal felületképzéssel kompletten</t>
  </si>
  <si>
    <t>44-001-1.1.1.2-0000007</t>
  </si>
  <si>
    <t>Beltéri nyílászárók elhelyezése, előre kihagyott falnyílásba, utólagos elhelyezéssel, (szerelvényezve, finom beállítással), B-F05/1  Belső ajtó - X. típus 100/220 cm tartozékokkal felületképzéssel kompletten</t>
  </si>
  <si>
    <t>44-001-1.1.1.2-0000008</t>
  </si>
  <si>
    <t>Beltéri nyílászárók elhelyezése, előre kihagyott falnyílásba, utólagos elhelyezéssel, (szerelvényezve, finom beállítással), B-F06/1  Belső ajtó - X. típus 100/220 cm tartozékokkal felületképzéssel kompletten</t>
  </si>
  <si>
    <t>44-001-1.1.1.2-0000009</t>
  </si>
  <si>
    <t>Beltéri nyílászárók elhelyezése, előre kihagyott falnyílásba, utólagos elhelyezéssel, (szerelvényezve, finom beállítással), B-F08/1  Belső ajtó - XII. típus 90/194 cm tartozékokkal felületképzéssel kompletten</t>
  </si>
  <si>
    <t>44-001-1.1.1.2-0000011</t>
  </si>
  <si>
    <t>Beltéri nyílászárók elhelyezése, előre kihagyott falnyílásba, utólagos elhelyezéssel, (szerelvényezve, finom beállítással), B-F09/1  Belső ajtó - X. típus 125/185 cm tartozékokkal felületképzéssel kompletten</t>
  </si>
  <si>
    <t>44-001-1.1.1.2-0000012</t>
  </si>
  <si>
    <t>Beltéri nyílászárók elhelyezése, előre kihagyott falnyílásba, utólagos elhelyezéssel, (szerelvényezve, finom beállítással), B-F10/1  Belső ajtó - XIX. típus 123/175 cm tartozékokkal felületképzéssel kompletten</t>
  </si>
  <si>
    <t>44-001-1.1.1.2-0000013</t>
  </si>
  <si>
    <t>Beltéri nyílászárók elhelyezése, előre kihagyott falnyílásba, utólagos elhelyezéssel, (szerelvényezve, finom beállítással), B-F10/2  Belső ajtó - XVI. típus 63/73 cm tartozékokkal felületképzéssel kompletten</t>
  </si>
  <si>
    <t>44-001-1.1.1.2-0000014</t>
  </si>
  <si>
    <t>44-001-1.1.1.2-0000015</t>
  </si>
  <si>
    <t>Beltéri nyílászárók elhelyezése, előre kihagyott falnyílásba, utólagos elhelyezéssel, (szerelvényezve, finom beállítással), B-F11/1  Belső ajtó - XII. típus 105/210 cm tartozékokkal felületképzéssel kompletten</t>
  </si>
  <si>
    <t>44-001-1.1.1.2-0000016</t>
  </si>
  <si>
    <t>Beltéri nyílászárók elhelyezése, előre kihagyott falnyílásba, utólagos elhelyezéssel, (szerelvényezve, finom beállítással), B-F11/2  Belső ajtó - XVI. típus 62/102 cm tartozékokkal felületképzéssel kompletten</t>
  </si>
  <si>
    <t>44-001-1.1.1.2-0000017</t>
  </si>
  <si>
    <t>Beltéri nyílászárók elhelyezése, előre kihagyott falnyílásba, utólagos elhelyezéssel, (szerelvényezve, finom beállítással), B-F11/3  Belső ajtó - XI. típus 130/230 cm tartozékokkal felületképzéssel kompletten</t>
  </si>
  <si>
    <t>44-029-1.2.3</t>
  </si>
  <si>
    <t>A-F09/1  kiszolgáló pult, új kiszolgáló bárpult 65×180×90 cm   tölgy / lakkozott / natúr</t>
  </si>
  <si>
    <t>44-090-2.8</t>
  </si>
  <si>
    <t>Az emeletre vezető fa lépcső restaurálása</t>
  </si>
  <si>
    <t>46 Üvegezés</t>
  </si>
  <si>
    <t>46-041-1.2.1.1.1-0115491</t>
  </si>
  <si>
    <t>Be-F01/1  üveg WC paraván, pontonként rögzített, üveg paravánfal 268×210 cm   6.6 ragasztott biztonsági üveg biztonsági üveg, színezett fóliával ragasztva / natúr / korábbi falszínt idéző kék (festő-restaurátorral egyeztetendő)</t>
  </si>
  <si>
    <t>47 Felületképzés</t>
  </si>
  <si>
    <t>47-011-1.5.1.4.1-0159008</t>
  </si>
  <si>
    <t>Boltozatokon:  Teljes felület tisztítása, glettelése, festése. csak meszes glettanyag használható! csak olyan mészfestéket lehet használni, aminek gyártója garantálja, hogy az alkalmazott mész legalább 5 éves! (pl.: KEIM, RÖFIX)</t>
  </si>
  <si>
    <t>47-011-1.5.1.4.1-0159009</t>
  </si>
  <si>
    <t>Oldalfalakon:  Teljes felület tisztítása, glettelése, festése. csak meszes glettanyag használható! csak olyan mészfestéket lehet használni, aminek gyártója garantálja, hogy az alkalmazott mész legalább 5 éves! (pl.: KEIM, RÖFIX)</t>
  </si>
  <si>
    <t>47-011-15.4.1.1-0160013</t>
  </si>
  <si>
    <t>Diszperziós festés latex bázisú, fehér vagy gyárilag színezett vízzel hígítható falfestékkel, mosható beltéri dekorációs festék</t>
  </si>
  <si>
    <t>48 Szigetelés</t>
  </si>
  <si>
    <t>48-002-1.1.1.1.1-0095372</t>
  </si>
  <si>
    <t>Talajnedvesség elleni szigetelés; Bitumenes lemez szigetelés aljzatának kellősítése, egy rétegben,vízszintes felületen, oldószeres hideg bitumenmázzal (száraz felületen)</t>
  </si>
  <si>
    <t>48-002-1.3.1.2-0099014</t>
  </si>
  <si>
    <t>Talajnedvesség elleni szigetelés; Padlószigetelés,egy rétegben, minimum 4,0 mm vastag elasztomerbitumenes (SBS modifikált vagy SBS/oxidált duo) lemezzel, aljzathoz foltonként vagy sávokban olvasztásos ragasztással, átlapolásoknál teljes felületű</t>
  </si>
  <si>
    <t>hegesztéssel fektetve (terv szerinti felhajtásokkal)</t>
  </si>
  <si>
    <t>48-007-41.1.1.1.2-0090756</t>
  </si>
  <si>
    <t>Födém; Padló hőszigetelő anyag elhelyezése, vízszintes felületen, aljzatbeton alá,úsztató rétegként, expandált polisztirolhab lemezzel EPS 150 S 5 polisztirolhab lemez 50 mm</t>
  </si>
  <si>
    <t>48-007-56.1.3.1-0113544</t>
  </si>
  <si>
    <t>Alátét- és elválasztó rétegek beépítése, védőlemez-, műanyagfátyol-, fólia vagy műanyagfilc egy rétegben, átlapolással, rögzítés nélkül, padló, födém szigeteléseknél, vízszintes felületen polietilén fólia, 0,09 mm vastagságú, 2 m szélességű</t>
  </si>
  <si>
    <t>82 Épületgépészeti szerelvények és berendezések szerelése</t>
  </si>
  <si>
    <t>82-009-2.1.1.1-0214053</t>
  </si>
  <si>
    <t>Mosogató medence BLANCO RONDOSOL C 18/10 rozsdamentes mosogató (C-Modell) (natúr / 1 1/2" lefolyó, #513305) http://szaniterplaza.hu/termek/19386/blanco-rondosol-c-18-10-rozsdamentes-mosogato-c-modell-natur-1-1-2-lefolyo--513305</t>
  </si>
  <si>
    <t>82-009-5.1-0112641</t>
  </si>
  <si>
    <t>Mosdó Sapho THALIE 80 mosdó 80x46 cm (TH11080) http://szaniterplaza.hu/termek/29725/sapho-thalie-80-mosdo-80x46-cm-th11080</t>
  </si>
  <si>
    <t>82-009-5.1-0112642</t>
  </si>
  <si>
    <t>Mosdó Duravit Happy D.2 60x47,5 cm mosdó csaplyuk nélkül 2316600060 http://szaniterplaza.hu/termek/26777/sapho-wc-kefe-leemelheto-lift-and-clean-rendszer-bl706</t>
  </si>
  <si>
    <t>82-009-11.1.1.1-0110011</t>
  </si>
  <si>
    <t>WC  Rimless perem nélküli fali wc, rejtett rögzítés http://www.furdoszoba-szaniter.hu/Roca-The-Gap-fali-wc-Clean-Rim-34647L000</t>
  </si>
  <si>
    <t>82-009-12.1-0110003</t>
  </si>
  <si>
    <t>Roca The Gap lecsapódás nélküli WC ülőke 801472004</t>
  </si>
  <si>
    <t>82-009-15.1.1-0111525</t>
  </si>
  <si>
    <t>Pissoir https://www.aquatrade.hu/product/szaniter/pissoir/domino_pissoir/</t>
  </si>
  <si>
    <t>82-009-16.5-0326246</t>
  </si>
  <si>
    <t>Pissoir válaszfal GEBERIT térelválasztó üveg válaszfal (szürke) http://www.geberit.hu/hu_hu/target_groups/architect/products_architect/geberit_urinals_1/partitions_1/partitions.html</t>
  </si>
  <si>
    <t>82-009-19.3.1-0316637</t>
  </si>
  <si>
    <t>Mosdó csaptelep  BUGNATESE Simple króm színben - 6613SCR http://www.furdoszoba-szaniter.hu/spd/6613SCR/Bugnatese-SIMPLE-Mosdo-csaptelep-leereszto-nelkul</t>
  </si>
  <si>
    <t>82-009-19.3.1-0318202</t>
  </si>
  <si>
    <t>Orvosi Mosdó csaptelep (Hansgrohe Talis) egykaros, fali, extra hosszú fogantyúval - 32037 000   http://szaniterplaza.hu/termek/25214/hansgrohe-talis-egykaros-orvosi-mosdocsaptelep-fali-szereleshez-extra-hosszu-fogantyuval-32037-000-32037000</t>
  </si>
  <si>
    <t>82-009-19.5.1-0317064</t>
  </si>
  <si>
    <t>Mosogató csaptelep  Kludi Scope kihúzható kifolyóval, nemesacél felület - 339319675 http://szaniterplaza.hu/termek/22434/kludi-scope-egykaros-mosogato-csaptelep-kihuzhato-kifolyoval-nemesacel-felulet-339319675</t>
  </si>
  <si>
    <t>82-009-32-0371144</t>
  </si>
  <si>
    <t>Mozgássérült vízellátási berendezések kiegészítő szerelvényeinek elhelyezése felhajtható pelenkázó, 570×860×100 mm, horizontális, Polipropilén/Rozsdamentes acél, matt</t>
  </si>
  <si>
    <t>82-016-1.1.1-0115271</t>
  </si>
  <si>
    <t>Ajtó fogas  ajtóra szerelhető rozsdamentes acél fogas http://www.csapuniverzum.hu/furdoszobai-fogas/roltechnik/uno-1-es-fogas-i-alaku-1 ;  http://www.csapuniverzum.hu/furdoszobai-fogas/roltechnik/uno-1-es-fogas-1</t>
  </si>
  <si>
    <t>82-016-2.1-0221005</t>
  </si>
  <si>
    <t>Szappanadagoló TORK habszappan-adagoló  . Rozsdamentes acél, ujjlenyomat elleni védelemmel , szenzoros működtetés, érintésmentes. Anyag: Fém/Műanyag http://www.torkaruhaz.hu/tork/Tork_habszappan-adagolo_Intuition%C2%99_szenzorral-1520.htm</t>
  </si>
  <si>
    <t>82-016-3.1-0221015</t>
  </si>
  <si>
    <t>"Kéztörlő kéztörlő-adagoló Falra szerelhető (Tork-Xpress Multi fold) kéztörlő-adagoló. Rozsadamentes acél, ujjlenyomat elleni védelemmel. Anyag: Acél/Műanyaghttp://www.torkaruhaz.hu/tork/index.php?tid=1450"</t>
  </si>
  <si>
    <t>82-016-3.1-0221023</t>
  </si>
  <si>
    <t>Wc papír tartó Falra szerelhető, rozsdamentes acél, polírozott WC-papír tartó. Biztonsági zárral ellátott. https://tisztitoszerfutar.hu/termekeink/higieniai-adagolok/toalettpapir-adagolok/nagytekercses-wc-papir-tarto/</t>
  </si>
  <si>
    <t>82-016-4.3-0391771</t>
  </si>
  <si>
    <t>Szemetes Bugnatese COMLEMENTI szemetes, króm színben http://www.furdoszoba-szaniter.hu/spd/40100CR/Bugnatese-COMPLEMENTI-Furdoszobai-szemetes-kuka-5l</t>
  </si>
  <si>
    <t>82-016-5.1-0222063</t>
  </si>
  <si>
    <t>WC kefe tartó Sapho wc kefe, leemelhető lift &amp; Clean rendszer (BL706) http://szaniterplaza.hu/termek/26777/sapho-wc-kefe-leemelheto-lift-and-clean-rendszer-bl706</t>
  </si>
  <si>
    <t>82-016-5.1-0222064</t>
  </si>
  <si>
    <t>WC papír és kefe tartó Sapho WC papírtartó állvány kefével, króm (2132) http://szaniterplaza.hu/termek/416437/sapho-wc-papirtarto-allvany-kefevel-krom-2132</t>
  </si>
  <si>
    <t>Fejezet összesen:</t>
  </si>
  <si>
    <r>
      <t>Építési törmelék konténeres elszállítása, lerakása, lerakóhelyi díjjal, 5,0 m</t>
    </r>
    <r>
      <rPr>
        <vertAlign val="superscript"/>
        <sz val="10"/>
        <color indexed="8"/>
        <rFont val="Times New Roman CE"/>
        <charset val="238"/>
      </rPr>
      <t>3</t>
    </r>
    <r>
      <rPr>
        <sz val="10"/>
        <color indexed="8"/>
        <rFont val="Times New Roman CE"/>
        <charset val="238"/>
      </rPr>
      <t>-es konténerbe</t>
    </r>
  </si>
  <si>
    <r>
      <t>Fa vagy műanyag nyílászáró szerkezetek bontása, ajtó, ablak vagy kapu, 2,00 m</t>
    </r>
    <r>
      <rPr>
        <vertAlign val="superscript"/>
        <sz val="10"/>
        <color indexed="8"/>
        <rFont val="Times New Roman CE"/>
        <charset val="238"/>
      </rPr>
      <t>2</t>
    </r>
    <r>
      <rPr>
        <sz val="10"/>
        <color indexed="8"/>
        <rFont val="Times New Roman CE"/>
        <charset val="238"/>
      </rPr>
      <t>-ig</t>
    </r>
  </si>
  <si>
    <t>Fejezetek megnevezése</t>
  </si>
  <si>
    <t>Anyag összege</t>
  </si>
  <si>
    <t>Díj összege</t>
  </si>
  <si>
    <t>Összesen:</t>
  </si>
  <si>
    <t>építészet</t>
  </si>
  <si>
    <t>MEGJEGYZÉS</t>
  </si>
  <si>
    <t>- Az anyagkiírás az építési engedélyezési tervek alapján készült! Pontos anyagkírás csak kiviteli tervek birtokában végezhető!
- A kiírásban szereplő tételek beárazásakor az egységárban szerepeltetni kell minden olyan segéd és főanyagot, amely a nevezett tétel elkészítéséhez szükséges. Minden tételnél figyelembe kell venni a gyártás, szállítás és szerelés költségeit.
- A kivitelező a beárazását úgy készítse, hogy működőképes rendszert kell beáraznia, ezért minden tétel kompletten egymáshoz kapcsolódva szerepeljen a beárazásban. Ha van olyan tétel ami jelen kiírásnak nem része és az épületgépészeti rendszerek működéséhez elengengedhetetlen úgy a Kivitelező árazza be és értesítse a Tervezőt.
- A tervben típusnévvel megemlített termékek kiválthatóak azokkal műszakilag egyenértékűekre! (Az egyenértékűséget igazoló vizsgálat költségei, és az esetleges áttervezés költségei a kezdeményezőt terhelik!)</t>
  </si>
  <si>
    <t>AZ AJÁNLAT AZ ALÁBBI TÉTELEKET NEM TARTALMAZZA</t>
  </si>
  <si>
    <t>- Kőműves munkák, horonyvésések, helyreállítási munkák!</t>
  </si>
  <si>
    <t>- Elektromos szerelési munkák</t>
  </si>
  <si>
    <t xml:space="preserve">- Szolgáltatói eljárási és munkadíjak (gázmérő leszerelés, stb.) </t>
  </si>
  <si>
    <t>Anyag és díj összesen</t>
  </si>
  <si>
    <t>TELKEN BELÜLI KÖZMŰ ÉS ÉPÜLETGÉPÉSZET</t>
  </si>
  <si>
    <t>TELKEN BELÜLI KÖZMŰ</t>
  </si>
  <si>
    <t>01</t>
  </si>
  <si>
    <t>Telken belüli közmű, vízellátás-csatornázás</t>
  </si>
  <si>
    <t>02</t>
  </si>
  <si>
    <t>Telken belüli közmű, gázellátás</t>
  </si>
  <si>
    <t>ÉPÜLETGÉPÉSZET</t>
  </si>
  <si>
    <t>03</t>
  </si>
  <si>
    <t>Vízellátás-csatornázás</t>
  </si>
  <si>
    <t>04</t>
  </si>
  <si>
    <t>Gázellátás</t>
  </si>
  <si>
    <t>05</t>
  </si>
  <si>
    <t>Fűtés</t>
  </si>
  <si>
    <t>06</t>
  </si>
  <si>
    <t>Szellőzés</t>
  </si>
  <si>
    <t>MINDÖSSZESEN: közmű és alap gépészet</t>
  </si>
  <si>
    <t>Anyag egys.</t>
  </si>
  <si>
    <t>Díj egys.</t>
  </si>
  <si>
    <t>Anyag össz.</t>
  </si>
  <si>
    <t>Díj össz.</t>
  </si>
  <si>
    <t>Megj.</t>
  </si>
  <si>
    <t>TELKEN BELÜLI VÍZELLÁTÁS-CSATORNÁZÁS</t>
  </si>
  <si>
    <t>klt</t>
  </si>
  <si>
    <t>Használati víz gerincvezeték építése, 
32x3,0 PE80 P10 SDR11 csőből, tompahegesztett kötésekkel, 0,6m széles, 1,2m mélységű munkaárokban, földkiemeléssel, 10cm, 90% tömörségi fokú homokos kavics ágyazaton,  cső felső alkotója felett 50cm vtg., 85% tömörségi fokú bányahomok visszatöltéssel, rétegesen tömörített földvisszítöltéssel. Iránytöréseknél beton csőmegtámasztással. Jelzőszalaggal. 
Kompletten.</t>
  </si>
  <si>
    <t>Szennyvízelvezető gravitációs csatorna építése, DN110 KG-PVC csőből, tokos gumigyűrűs kötésekkel, 0,6m széles, 1,2m mélységű munkaárokban, földkiemeléssel, 15cm, 90% tömörségi fokú homokos kavics ágyazaton,  cső felső alkotója felett 50cm vtg., 85% tömörségi fokú bányahomok visszatöltéssel, rétegesen tömörített földvisszítöltéssel. Kompletten.</t>
  </si>
  <si>
    <t>Szennyvízelvezető gravitációs csatorna építése, DN160 KG-PVC csőből, tokos gumigyűrűs kötésekkel, 0,6m széles, 1,2m mélységű munkaárokban, földkiemeléssel, 15cm, 90% tömörségi fokú homokos kavics ágyazaton,  cső felső alkotója felett 50cm vtg., 85% tömörségi fokú bányahomok visszatöltéssel, rétegesen tömörített földvisszítöltéssel. Kompletten.</t>
  </si>
  <si>
    <t>Szennyvízelvezető rendszer, DN315 tisztító aknáinak elhelyezése, terepszint feletti öntöttvas fedlappal, NA160 fenékelemmel, kompletten.</t>
  </si>
  <si>
    <t>Vízvezetéki rendszer nyomáspróbája.</t>
  </si>
  <si>
    <t>Szennyvíz csatorna vízzárósági vizsgálata.</t>
  </si>
  <si>
    <t>Csapadékvíz csatorna vízzárósági vizsgálata.</t>
  </si>
  <si>
    <t>Szikkasztó rendszer próbája (szükség esetén rendszer bővítés!)</t>
  </si>
  <si>
    <t>Vízbekötéssel kapcsolatos Szolgáltatói ügyintézés.</t>
  </si>
  <si>
    <t>Szennyvízelvezetéssel kapcsolatos Szolgáltatói ügyintézés.</t>
  </si>
  <si>
    <t>Telken belüli víz-csatorna rendszer átadás-átvétele 
-megvalósulási terv készítése   
-átadási dokumentáció készítés   
-átadási eljárás lefolytatása   
-kezelési utasítás készítése   
-kezelésre vonatkozó kioktatás</t>
  </si>
  <si>
    <t>TELKEN BELÜLI GÁZELLÁTÁS</t>
  </si>
  <si>
    <t>Földgáz gerincvezeték építése, tompahegesztett kötésekkel,  
0,6m széles, 1,2m mélységű munkaárokban, földkiemeléssel, 10cm, 90% 
tömörségi fokú homokos kavics ágyazaton, cső felső alkotója felett 50cm vtg., 85% tömörségi fokú bányahomok  visszatöltéssel, rétegesen tömörített földvisszítöltéssel.  
Iránytöréseknél beton csőmegtámasztással, jelzőszalaggal. Védőcsővel. 
Kompletten.</t>
  </si>
  <si>
    <t>32x3,0 PE80/G P10 SDR11 csőből</t>
  </si>
  <si>
    <t>63x3,6 PE80/G P10 SDR17,6 csőből</t>
  </si>
  <si>
    <t>LPE védőcső, földgázvezeték felállás védelmére</t>
  </si>
  <si>
    <t>NA63</t>
  </si>
  <si>
    <t>NA100</t>
  </si>
  <si>
    <t>Nyomásszabályzó elhelyezése szolgáltatói előírásoknak megfelelő kialakítással, falba süllyesztve, megfelelő mechanikai védelmet biztosító, egyedi, zárható acéllemez szekrényben. 
Szekrény méret: 350x400x155 mm
Nyomásszabályzó típus: EKB-10/G53
4bar / 26,5mbar</t>
  </si>
  <si>
    <t>Gázvezeték rendszer szilárdsági és tömörségi nyomáspróbája.</t>
  </si>
  <si>
    <t>(Költség a belső gázellátás kiírásban.)</t>
  </si>
  <si>
    <t xml:space="preserve">Telken belüli gáz rendszer átadás-átvétele 
-megvalósulási terv készítése   
-átadási dokumentáció készítés   
-átadási eljárás lefolytatása   
-kezelési utasítás készítése   
-kezelésre vonatkozó kioktatás
</t>
  </si>
  <si>
    <t>BELSŐ VÍZELLÁTÁS-CSATORNÁZÁS</t>
  </si>
  <si>
    <t>Tervezési határ: emelet padlóvonaláig</t>
  </si>
  <si>
    <t>Pincefal átfúrás, 1,0m falvastagságig</t>
  </si>
  <si>
    <t>NA50</t>
  </si>
  <si>
    <t>NA160</t>
  </si>
  <si>
    <t>Tömör téglafalazat átfúrása, 0,5m falvastagságig</t>
  </si>
  <si>
    <t>Födémáttörés kialakítása, meglévő, fából készült födémen, áttörés terveken jelölt helyének pontosítása helyszíni, statikai vizsgálat keretében</t>
  </si>
  <si>
    <t>NA110</t>
  </si>
  <si>
    <t>Horganyzott acél vízvezeték</t>
  </si>
  <si>
    <t>1/2"</t>
  </si>
  <si>
    <t>m</t>
  </si>
  <si>
    <t>1"</t>
  </si>
  <si>
    <t>Ivóvíz vezeték, Ötrétegű cső szerelése, PE-Xc/Al/PE-HD anyagból, préshüvelyes kötéssel,
cső elhelyezése csőidomokkal, szakaszos nyomáspróbával, falhoronyba vagy padlószerkezetbe szerelve.
Geberit Mepla, tekercsben vagy szálban.</t>
  </si>
  <si>
    <t>DN15 (20x2,0)</t>
  </si>
  <si>
    <t>DN20 (26x3,0)</t>
  </si>
  <si>
    <t>PVC lefolyóvezeték szerelése, tokos, gumigyűrűs kötésekkel, cső elhelyezése csőidomokkal, szakaszos tömörségi próbával, szabadon, horonyba vagy padlócsatornába,</t>
  </si>
  <si>
    <t>DN32</t>
  </si>
  <si>
    <t>DN40</t>
  </si>
  <si>
    <t>DN50</t>
  </si>
  <si>
    <t>DN110</t>
  </si>
  <si>
    <t>HD-PE lefolyóvezeték szerelése, tompahegesztett, vagy elektrokarmantyús kötésekkel, cső elhelyezése csőidomokkal, szakaszos tömörségi próbával, 
szabadon, épületszerkezet alatt.</t>
  </si>
  <si>
    <t>DN160 KG-PVC védőcső</t>
  </si>
  <si>
    <r>
      <t xml:space="preserve">Fűtési, HMV, HHV vezetékek szigetelése,
védőbevonatos polietilén védőcsőhéjjal, ragasztással rögzítve, NÁ 48 mm csőátmérőig
</t>
    </r>
    <r>
      <rPr>
        <sz val="10"/>
        <color indexed="30"/>
        <rFont val="Arial Narrow"/>
        <family val="2"/>
        <charset val="238"/>
      </rPr>
      <t>Armacell Tubolit S-Plus, falvastagság: 4 mm</t>
    </r>
  </si>
  <si>
    <t>S-PLUS-22</t>
  </si>
  <si>
    <t>S-PLUS-28</t>
  </si>
  <si>
    <t>"AHA-MOFÉM" gömbcsap sárgarézből, kézikarral felszerelve, kétoldalon belső menettel</t>
  </si>
  <si>
    <t>db</t>
  </si>
  <si>
    <t>3/4"</t>
  </si>
  <si>
    <t>Visszacsapó szelep, menetes</t>
  </si>
  <si>
    <t>Ürítőszelep elhelyezése tömlővéges csatlakozóval</t>
  </si>
  <si>
    <t>Használati ivóvíz osztó elhelyezése, belsőszelepes kialakítás, ágankénti elzárási lehetőséggel, tartóval, hőszigetelve páralecsapódás ellen, 
1" osztó test, 3/4" -es körökkel, kompletten.</t>
  </si>
  <si>
    <t>3 körös</t>
  </si>
  <si>
    <t>5 körös</t>
  </si>
  <si>
    <t>WC1</t>
  </si>
  <si>
    <r>
      <t xml:space="preserve">Mélyöblítésű, hátsókifolyású WC, ülőkével, GEBERIT falsík mögötti öblítőtartállyal (Duofix UP320), szerelő kerettel, nyomólappal,
tartószerkezettel, kompletten.
H:1/2", CS: DN110
</t>
    </r>
    <r>
      <rPr>
        <i/>
        <sz val="10"/>
        <color indexed="10"/>
        <rFont val="Arial Narrow"/>
        <family val="2"/>
        <charset val="238"/>
      </rPr>
      <t>WC-csésze, ülőke anyagdíja építész kiírás szerint.</t>
    </r>
  </si>
  <si>
    <t>WC2</t>
  </si>
  <si>
    <r>
      <t xml:space="preserve">Mélyöblítésű, hátsókifolyású WC, mozgássérült kivitelben, ülőkével, GEBERIT falsík mögötti öblítőtartállyal (Duofix UP320), szerelő kerettel, nyomólappal,
tartószerkezettel, kompletten.
H:1/2", CS: DN110
</t>
    </r>
    <r>
      <rPr>
        <i/>
        <sz val="10"/>
        <color indexed="10"/>
        <rFont val="Arial Narrow"/>
        <family val="2"/>
        <charset val="238"/>
      </rPr>
      <t>WC-csésze, ülőke anyagdíja építész kiírás szerint.</t>
    </r>
  </si>
  <si>
    <t>M2</t>
  </si>
  <si>
    <r>
      <t xml:space="preserve">Mozgássérült mosdó, mosdó csapteleppel, sarokszelepekkel, rögzítő elemekkel, krómozott csőszifonnal,
tartószerkezettel, kompletten.
H-M: 1/2", CS: DN32
</t>
    </r>
    <r>
      <rPr>
        <i/>
        <sz val="10"/>
        <color indexed="10"/>
        <rFont val="Arial Narrow"/>
        <family val="2"/>
        <charset val="238"/>
      </rPr>
      <t>Mosdó, csaptelep anyagdíja építész kiírás szerint.</t>
    </r>
  </si>
  <si>
    <t>M3</t>
  </si>
  <si>
    <r>
      <t xml:space="preserve">Kézmosó kiállás, víz- és csatornakiállás 450mm magasságban, bárpultba épített vizes berendezések részére, sarokszelepekkel, ledugózott csatornavéggel,
tartószerkezettel, kompletten.
H-M: 1/2", CS: DN50
</t>
    </r>
    <r>
      <rPr>
        <sz val="10"/>
        <color indexed="10"/>
        <rFont val="Arial Narrow"/>
        <family val="2"/>
        <charset val="238"/>
      </rPr>
      <t>Kézmosó, csaptelep anyagdíja építész kiírás szerint.</t>
    </r>
  </si>
  <si>
    <t>M4</t>
  </si>
  <si>
    <r>
      <t xml:space="preserve">Mosdó, falra szerelt, mosdócsapteleppel, sarokszelepekkel, HL135/40 szifon rendszerrel, alsó csatlakozással szerelve,
tartószerkezettel, kompletten.
H-M: 1/2", CS: DN40
</t>
    </r>
    <r>
      <rPr>
        <i/>
        <sz val="10"/>
        <color indexed="10"/>
        <rFont val="Arial Narrow"/>
        <family val="2"/>
        <charset val="238"/>
      </rPr>
      <t>Mosdó, csaptelep anyagdíja építész kiírás szerint.</t>
    </r>
  </si>
  <si>
    <t>HMV</t>
  </si>
  <si>
    <t>CONCEPT Rondo SGW(S) 100 indirekt melegvíztároló 100 liter űrtartalommal
H-M: 3/4"</t>
  </si>
  <si>
    <t>PF</t>
  </si>
  <si>
    <t>HL300 típusú padlóösszefolyó, vízszintes kimenettel, szigetelő karimával, DN40/50 bemenettel, 115x115mm nemesacél ráccsal, vízszigeteléshez illeszkedő szigetelő gallérokkal
CS: DN50/75/110</t>
  </si>
  <si>
    <t>HL21 tölcsér szifonnal és golyós bűzzáral</t>
  </si>
  <si>
    <t>HL800/160 csőátvezető elem elhelyezése pincefalon, HL801V tömszelenszével, melgévő vízszigeteléshez illesztve, falátfúrás nélkül, komplett beépítéssel</t>
  </si>
  <si>
    <t>HL800/110 csőátvezető elem elhelyezése pincefalon, melgévő vízszigeteléshez illesztve, falátfúrás nélkül, komplett beépítéssel</t>
  </si>
  <si>
    <t>Kombinált szűrő és nyomáscsökkentő elhelyezése
Honeywell MiniPlus-FK06 1"</t>
  </si>
  <si>
    <t>Cirkulációs szivattyú
Wilo Star-Z Nova 1/2"
Elektromos szerelés nélkül, kompletten.</t>
  </si>
  <si>
    <t>ESBE VTA 320 1/2" termosztatikus keverőszelep
kvs = 1,5 m3/h</t>
  </si>
  <si>
    <t>Biztonsági szelep elhelyezése
Flamco Prescor B 1/2", 5,5bar</t>
  </si>
  <si>
    <t>Manométer elhelyezése, alsó csatlakozású kialakítás, 0-6 bar mérési tartománnyal, 100mm-es számlappal, kiszakaszoló gömbcsappal, 1/2"</t>
  </si>
  <si>
    <t>Revíziós nyílás, műanyagm falba süllyesztett főelzáró számára,
150x150mm</t>
  </si>
  <si>
    <t>Tágulási tartály HMV rendszerhez
Flamco Airfix P 12
űrtartalom: 12 liter;
előnyomás: 4,0 bar</t>
  </si>
  <si>
    <t>Elkészült vízvezetékrendszer mosatása.</t>
  </si>
  <si>
    <t>Elkészült vízvezetékrendszer nyomáspróbája.
- Próbanyomás = 1,5 x Üzemi nyomás
- Nyomáspróba ideje = 24h</t>
  </si>
  <si>
    <t>Elkészült csatornarendszer tömörségi próbája.
- Tömörségi próba = +1,5 v.o.m
- Tömörségi próba ideje = 24h</t>
  </si>
  <si>
    <t>Víz-csatorna rendszer átadás-átvétele  
-megvalósulási terv készítése
-kezelési utasítás készítés  
-kezelésre vonatkozó kioktatás
-átadási dokumentáció készítés 
-átadási eljárás lefolytatása</t>
  </si>
  <si>
    <t>BELSŐ GÁZELLÁTÁS - KAZÁN ELLÁTÁSA</t>
  </si>
  <si>
    <t>Gázvezeték, Fekete acélcső szerelése, hegesztett kötésekkel, cső elhelyezése szakaszos nyomáspróbával, szabadon, tartószerkezettel,
csőátmérő DN 100-méretig</t>
  </si>
  <si>
    <t>6/4"</t>
  </si>
  <si>
    <t xml:space="preserve">Gázelzáró szerelvény elhelyezése 
1" </t>
  </si>
  <si>
    <t>Vaillant ecoTEC pro VU INT II 656/4-5 ecoTEC plus
fali kondenzációs fűtő gázkazán gázoldali bekötése, kompletten.</t>
  </si>
  <si>
    <t>Kazán ára a fűtési fejezetben, csak gázoldali bekötés</t>
  </si>
  <si>
    <t>SCHUCK HSP DN50 fali átvezetői dom
PE csatlakozással, PE-acél átmenettel, vízszigeletlt módon beépítve</t>
  </si>
  <si>
    <t>Falon vagy födémen történő gázcső átvezetés, acél védőcsőben
(falátfúrás külön tételben)</t>
  </si>
  <si>
    <t>2"</t>
  </si>
  <si>
    <t>Falon történő kémény átvezetés, acél védőcsőben</t>
  </si>
  <si>
    <t>6"</t>
  </si>
  <si>
    <t>Gázmérő elhelyezése szolgáltatói előírásoknak megfelelő kialakítással,
Mérő típus: Itron RF1 G6
Mérő szerelősín: PeróGáz T17 SZM
(A mérőt a szolgáltató biztosítja)</t>
  </si>
  <si>
    <t>FI relé elhelyezése, kompletten.
(kazán elé)</t>
  </si>
  <si>
    <t>Elektromos munka</t>
  </si>
  <si>
    <t>EPH kötés készítéses, kompletten
(gázmérőnél)</t>
  </si>
  <si>
    <t>Égéstermék elvezető rendszer Vaillant 80/125 PP/Alu 
- 80/125 indító idom, mérőcsonkokkal, PP/Alu (kazán tartozék)
- 80/125 koncentrikus csatlakozó készlet,  PP/Alu (cikksz.:303250)
- 80/125 hosszabbító cső, 1,0m, PP/Alu (cikksz.:303203); 2db
- 80/125 koncentrikus revíziós elem PP/Alu (cikksz.:303218)
- 80/125 koncentrikus 45 fokos könyök PP/Alu (cikksz.:303211)
- 80 hosszabbító cső, 1,0m, PP (cikksz.:303253); 1db
- 80 hosszabbító cső, 2,0m, PP (cikksz.:303255); 6db
- kürtőfedél (cikksz.:303963)
Kompletten.</t>
  </si>
  <si>
    <t>NA180-as alumínium, simafalú béléscső elhelyezése meglévő, épített kéményaknában</t>
  </si>
  <si>
    <t>NA180-as alumínium, simafalú béléscső elhelyezése meglévő, épített kéményaknában,
25mm üveggyapot szigeteléssel</t>
  </si>
  <si>
    <t>Revíziós nyílás kialakítása NA180mm-es alumínium béléscsövön, 150x300mm méretben, fém kéményajtóval</t>
  </si>
  <si>
    <t xml:space="preserve">Hő és áramlástechnikai méretezés készítése. </t>
  </si>
  <si>
    <r>
      <t xml:space="preserve">Kéményvizsgálat lebonyolítása, kéményseprőipari szakvélemény készítése.
</t>
    </r>
    <r>
      <rPr>
        <i/>
        <sz val="10"/>
        <color indexed="10"/>
        <rFont val="Arial Narrow"/>
        <family val="2"/>
        <charset val="238"/>
      </rPr>
      <t>(Szolgáltató ajánlata szerint.)</t>
    </r>
  </si>
  <si>
    <t>Kéményseprő munka</t>
  </si>
  <si>
    <t xml:space="preserve">G6 gázmérő felszerlése, fogyasztói főelzáró megnyitása, telekhatári mérő-nyomásszabályzó szekrénynél.
</t>
  </si>
  <si>
    <t>Szolgáltató ajánlata szerint, Szolgáltató  kivitelezésében</t>
  </si>
  <si>
    <t>Gázmeo megtartása.</t>
  </si>
  <si>
    <t>Földgázbekötéssel kapcsolatos ügyintézés.</t>
  </si>
  <si>
    <t>Gázellátó rendszer átadás-átvétel:
-átadási dokumentáció készítés   
-átadási eljárás lefolytatása   
-kezelési utasítás készítése   
-kezelésre vonatkozó kioktatás</t>
  </si>
  <si>
    <t>FŰTÉS</t>
  </si>
  <si>
    <t>300x200</t>
  </si>
  <si>
    <t>NA125</t>
  </si>
  <si>
    <r>
      <t xml:space="preserve">Padlófűtés, Térhálósított polietilén cső (PE-Xa) szerelése, 17x2,0 mm-es fűtőcsőből, acélhálóra szerelve, 30 mm vtg.  hő- és lépéshangszigetelő lemezzel, szakaszos nyomáspróbával, betonozás nélkül.
</t>
    </r>
    <r>
      <rPr>
        <sz val="10"/>
        <color indexed="30"/>
        <rFont val="Arial Narrow"/>
        <family val="2"/>
        <charset val="238"/>
      </rPr>
      <t>REHAU Rautherm S</t>
    </r>
    <r>
      <rPr>
        <sz val="10"/>
        <rFont val="Arial Narrow"/>
        <family val="2"/>
        <charset val="238"/>
      </rPr>
      <t xml:space="preserve"> fűtőcső, 17x2,0  6 bar, 90 C fok</t>
    </r>
  </si>
  <si>
    <t>osztás: 0,1</t>
  </si>
  <si>
    <t>m2</t>
  </si>
  <si>
    <t>osztás: 0,2</t>
  </si>
  <si>
    <r>
      <rPr>
        <sz val="10"/>
        <color indexed="30"/>
        <rFont val="Arial Narrow"/>
        <family val="2"/>
        <charset val="238"/>
      </rPr>
      <t>Fűtési vezeték, ötrétegű cső szerelése</t>
    </r>
    <r>
      <rPr>
        <sz val="10"/>
        <rFont val="Arial Narrow"/>
        <family val="2"/>
        <charset val="238"/>
      </rPr>
      <t>,
PE-Xb/Al/PE-HD anyagból, préshüvelyes kötéssel,
cső elhelyezése csőidomokkal, szakaszos nyomáspróbával, falhoronyba vagy padlószerkezetbe szerelve, tartószerkezettel
Geberit Mepla, tekercsben vagy szálban.</t>
    </r>
  </si>
  <si>
    <t>DN15 (20x2,5)</t>
  </si>
  <si>
    <t>DN25 (32x3,0)</t>
  </si>
  <si>
    <t>DN25 (40x4,0)</t>
  </si>
  <si>
    <r>
      <rPr>
        <sz val="10"/>
        <color indexed="30"/>
        <rFont val="Arial Narrow"/>
        <family val="2"/>
        <charset val="238"/>
      </rPr>
      <t>Fűtési vezeték, acélcső szerelése</t>
    </r>
    <r>
      <rPr>
        <sz val="10"/>
        <rFont val="Arial Narrow"/>
        <family val="2"/>
        <charset val="238"/>
      </rPr>
      <t>,
préselt csőkötésekkel, cső elhelyezése csőidomokkal, szakaszos nyomáspróbával, szabadon, horonyba vagy padlócsatornába, tartószerezettel
Geberit Mapress szénacél kívül horganyzott cső</t>
    </r>
  </si>
  <si>
    <t>22x1,5</t>
  </si>
  <si>
    <t>42x1,5</t>
  </si>
  <si>
    <t>S-PLUS-18</t>
  </si>
  <si>
    <t>S-PLUS-35</t>
  </si>
  <si>
    <r>
      <t xml:space="preserve">Fűtési, HMV, HHV vezetékek szigetelése,
polietilén csőhéjjal csupasz kivitelben, ragasztással illetve hőlégfúvással hegesztve, öntapadó ragasztó szalag lezárással, vagy klipsszel rögzítve, 
NÁ 114 mm csőátmérőig
</t>
    </r>
    <r>
      <rPr>
        <sz val="10"/>
        <color indexed="30"/>
        <rFont val="Arial Narrow"/>
        <family val="2"/>
        <charset val="238"/>
      </rPr>
      <t>Armacell Tubolit DG csőhéj</t>
    </r>
  </si>
  <si>
    <t>DG-22/13 (DN20)</t>
  </si>
  <si>
    <t>DG-42/13 (DN40)</t>
  </si>
  <si>
    <t>"AHA-MOFÉM" gömbcsap sárgarézből, kézikarral felszerelve, 
k-b menettel</t>
  </si>
  <si>
    <t xml:space="preserve">1/2" </t>
  </si>
  <si>
    <t xml:space="preserve">3/4" </t>
  </si>
  <si>
    <t>"AHA-MOFÉM" gömbcsap sárgarézből, leszerelt kézikarral, 
k-b menettel (tágulási tartály elé)</t>
  </si>
  <si>
    <t>Szennyfogó szűrő, menetes</t>
  </si>
  <si>
    <t>DANFOSS LENO MSV-BD beállító-, mérő-, és elzárószelep, mérő és ürítő csonkkal.</t>
  </si>
  <si>
    <t>MSV-BD DN15 LF, kvs = 2,5 m³/h;</t>
  </si>
  <si>
    <t>MSV-BD DN20, kvs = 6,0 m³/h;</t>
  </si>
  <si>
    <t>MSV-BD DN25, kvs = 9,5 m³/h;</t>
  </si>
  <si>
    <t>Danfoss RLV fűtőtest visszatérő csavarzat, DN15</t>
  </si>
  <si>
    <t>Biztonsági szelep elhelyezése
Flamco Prescor 1/2", 2,5bar</t>
  </si>
  <si>
    <t>NELKE-WATTS automata légtelenítő-szelep 1/2" DN15 110°C-ig</t>
  </si>
  <si>
    <t>NELKE-WATTS kifolyócsap külső menettel, tömlővéggel, PN20, DN15, 1/2"</t>
  </si>
  <si>
    <t>Csőhőmérő elhelyezése, 0-120 C mérési tartománnyal, 63mm-es számlappal</t>
  </si>
  <si>
    <t>Memebrános tágulási tartály elhelyezése
FLAMCO Flexcon CE Top 35
35 liter; előnyomás: 1,0 bar</t>
  </si>
  <si>
    <t>Padlófűtési osztó-gyűjtő, 
előremenőkön: záróható-állítható áramlásmérő, 
visszatérőkön: beépített körönkénti beszabályozó szelep,
osztó-gyűjtő előtt elzárók, légtelenítők, mosató csonkok.</t>
  </si>
  <si>
    <t>6 kör</t>
  </si>
  <si>
    <t>Acéllemez kompakt lapradiátor elhelyezése, széthordással, tartókkal, bekötéssel, alsó csatlakozással, falra helyezve, tartó- és rögzítő szerkezettel, festés előtt le-, majd utána visszaszerelve. Radiátor végében 1/4" helyi légtelenítő elhelyezésével, vakdugókkal, bontható felső burkolattal
D-ÉG Dunaferr LUX-UNI univerzális hat csatlakozású lapradiátor</t>
  </si>
  <si>
    <t>22k 600/600</t>
  </si>
  <si>
    <t>Acéllemez kompakt dizájn lapradiátor elhelyezése, széthordással, tartókkal, bekötéssel, alsó csatlakozással, falra helyezve, tartó- és rögzítő szerkezettel, festés előtt le-, majd utána visszaszerelve. Radiátor végében 1/4" helyi légtelenítő elhelyezésével, vakdugókkal, bontható felső burkolattal, beépített termosztatikus szeleppel, gyári termosztatikus szelepfejjel, kompletten
Betaherm Fókusz alsó csatlakozású (166-os bekötés)</t>
  </si>
  <si>
    <t>HLH 560/800</t>
  </si>
  <si>
    <t>UCS-2 szelepgarnitúra csomag, előbeállítható Heimeier szelepbetéttel, sarok H-idommal</t>
  </si>
  <si>
    <t>Termosztítikus szelepfej
Heimeier D típus</t>
  </si>
  <si>
    <t>Danfoss RLV-KS H-idom, fal felőli csatlakozással, 1/2" radiátor csatlakozással</t>
  </si>
  <si>
    <t>Padlókonvektor elhelyezése acél csatornaházzal, fedőráccsal (keményfa lamellás rács), misung ágyba elhelyezve, vízoldali bekötéssel. 
Roll Therm Ventilo k IV. 08 padlókonvektor
AC 230V/50Hz</t>
  </si>
  <si>
    <t>314x125x800</t>
  </si>
  <si>
    <t>314x125x1000</t>
  </si>
  <si>
    <t>Padlókonvektor elhelyezése acél csatornaházzal, fedőráccsal (keményfa lamellás rács), misung ágyba elhelyezve, vízoldali bekötéssel. 
Roll Therm Ventilo k IV. 08 padlókonvektor
AC 12V/50Hz</t>
  </si>
  <si>
    <t>Vaillant ecoTEC plus VU INT II 656/4-5A
kondenzációs, fali kazán.
Kazán felszerelése, vízoldali bekötése, kompletten.
Elektromos szerelés nélkül.</t>
  </si>
  <si>
    <t>Kazán gáz oldali bekötése a gázellátás fejezetben</t>
  </si>
  <si>
    <t>Fali digitális termosztát</t>
  </si>
  <si>
    <t>Vaillant Multimatic 700+VR70
időjáráskövető automatika, VRC 693 külső hőfokérzékelővel. 
Elektromos szerelés nélkül.</t>
  </si>
  <si>
    <t>Vaillant VR10 
tároló hőfok érzékelő
Elektromos szerelés nélkül.</t>
  </si>
  <si>
    <t>Hőfokérzékelő elhelyezése, merülőhüvely nélkül, elektromos bekötés nélkül, kompletten</t>
  </si>
  <si>
    <t>Hőfokérzékelő elhelyezése, merülőhüvellyel, csőhálózatba vagy tárolóba építve, elektromos bekötés nélkül, kompletten</t>
  </si>
  <si>
    <t>Flamco FlexBalance EcoPlus C 5/4" hidraulikai leválasztó</t>
  </si>
  <si>
    <t>Flamco FlamcoClean 6/4" mágneses iszapleválasztó</t>
  </si>
  <si>
    <t>Fűtési 3 körös osztó-gyűjtő, 2" méretben, 1100mm hosszban 
2 db 6/4" kör, 1 db 3/4" kör, 
tartószerkezettel, hőszigeteléssel</t>
  </si>
  <si>
    <t>Wilo Yonos PICO 25/1-4 szivattyú elhelyezése, golyós hollanderrel, elektromos szerelés nélkül, kompletten</t>
  </si>
  <si>
    <t>Wilo Yonos PICO 25/1-8 szivattyú elhelyezése, golyós hollanderrel, elektromos szerelés nélkül, kompletten</t>
  </si>
  <si>
    <t>Kétutú szelep, nyomáskiegyenlített, külső menetes csatlakozással, 3 pont szabályozású mozgató motorral, kompletten
Danfoss VRG3 DN12, kvs=1,6 m3/h</t>
  </si>
  <si>
    <t>Fűtési rendszer elektromos szerelése, kész állapotra, kábelezéssel, védőcsövezéssel kompletten</t>
  </si>
  <si>
    <t>Vaillant kazán rendszer gyártói beüzemelése.</t>
  </si>
  <si>
    <t>Elkészült vezetékrendszer mosatása.</t>
  </si>
  <si>
    <t>Elkészült vezetékrendszer nyomáspróbája.
- Próbanyomás = 1,5 x Üzemi nyomás
- Nyomáspróba ideje = 24h</t>
  </si>
  <si>
    <t>Elkészült fűtési rendszer beszabályozása, és próbaüzeme.</t>
  </si>
  <si>
    <t>Fűtési rendszer átadás-átvétele  
-megvalósulási terv készítése
-kezelési utasítás készítés  
-kezelésre vonatkozó kioktatás
-átadási dokumentáció készítés 
-átadási eljárás lefolytatása</t>
  </si>
  <si>
    <t>SZELLŐZÉS</t>
  </si>
  <si>
    <t>Kör keresztmetszetű légcsatorna és idomaik szerelése, tartószerkezet nélkül, spirálkorcolt lemezcső, horganyzott acéllemezből, NÁ 160-250 mm között</t>
  </si>
  <si>
    <t>DN100</t>
  </si>
  <si>
    <t>DN125</t>
  </si>
  <si>
    <t>PVC cső és idomaik szerelése, tartószerkezet nélkül, szintek közti feltöltésben szerelve</t>
  </si>
  <si>
    <t>Kör keresztmetszetű légtechnikai vezeték rögzítése csőbilinccsel, vasbeton, fa és tégla szerkezetekhez
DN100-125 között</t>
  </si>
  <si>
    <t>Légcsatorna tartószerkezet készítése, 300x300mm-es beton talpalással, HILTI profilsínes rendszerrel, 0,4m kiemeléssel, csőbilincs nélkül, kompletten</t>
  </si>
  <si>
    <t>Kidobott levegős légcsatornák szigetelése lecsapódás ellen védő zártcellás hőszigeteléssel, kör keresztmetszetben, öntapadó ragasztással.
20mm szigetelés vastagsággal.</t>
  </si>
  <si>
    <t>Lindab KU légszelep elhelyezése, falon vagy mennyezeten elhelyezve, csőhálózat végpontján</t>
  </si>
  <si>
    <t>KU100</t>
  </si>
  <si>
    <t>KU160</t>
  </si>
  <si>
    <t>Lindab CAR visszacsapó szelep</t>
  </si>
  <si>
    <t>KU125</t>
  </si>
  <si>
    <t>HELIOS RR csőventilátor, légtechnikai hálózatba építve, elektromos bekötés nélkül kompletten</t>
  </si>
  <si>
    <t>RR 100 A</t>
  </si>
  <si>
    <t>RR100 C</t>
  </si>
  <si>
    <t>RR160 C</t>
  </si>
  <si>
    <t>Ventilátor tartószerkezet készítése, 300x300mm-es beton talpalással, HILTI profilsínes rendszerrel, 0,4m kiemeléssel, kompletten</t>
  </si>
  <si>
    <t>Kifúvó végelem, madárvédő hálóval</t>
  </si>
  <si>
    <t>Szellőző rendszer elektromos szerelése, kész állapotra, kábelezéssel, védőcsövezéssel kompletten.</t>
  </si>
  <si>
    <t>Elkészült rendszer méréssel történő beszabályozása, ellenőrzése, próbaüzeme.</t>
  </si>
  <si>
    <t>Szellőzőrendszer átadás-átvétele
-megvalósulási terv készítése
-kezelési utasítás készítés  
-kezelésre vonatkozó kioktatás
-átadási dokumentáció készítés 
-átadási eljárás lefolytatása</t>
  </si>
  <si>
    <t>gépészet</t>
  </si>
  <si>
    <t>elektromos</t>
  </si>
  <si>
    <t>tűzjelző</t>
  </si>
  <si>
    <t>környezetrendezés</t>
  </si>
  <si>
    <t>S.sz</t>
  </si>
  <si>
    <t>Megnevezés</t>
  </si>
  <si>
    <t>Menny</t>
  </si>
  <si>
    <t>Me</t>
  </si>
  <si>
    <t>a</t>
  </si>
  <si>
    <t>d</t>
  </si>
  <si>
    <t>A</t>
  </si>
  <si>
    <t>D</t>
  </si>
  <si>
    <t>Összesen</t>
  </si>
  <si>
    <t>I. ÜTEM FÖLDSZINT</t>
  </si>
  <si>
    <t>0</t>
  </si>
  <si>
    <t>Bontások</t>
  </si>
  <si>
    <t>0.01</t>
  </si>
  <si>
    <t xml:space="preserve">Meglévő elektromos szerelvények, hálózatok bontása </t>
  </si>
  <si>
    <t>szpo</t>
  </si>
  <si>
    <t>1</t>
  </si>
  <si>
    <t>Védőcsövek</t>
  </si>
  <si>
    <t>1.01</t>
  </si>
  <si>
    <t>Vékonyfalú műanyag védőcső /Mü III 13,5mm, horonyba fektetve, dobozokkal, vésési munkával</t>
  </si>
  <si>
    <t>fm</t>
  </si>
  <si>
    <t>1.02</t>
  </si>
  <si>
    <t>Mint fent csak 16 mm</t>
  </si>
  <si>
    <t>1.03</t>
  </si>
  <si>
    <t>Mint fent csak 23 mm</t>
  </si>
  <si>
    <t>1.04</t>
  </si>
  <si>
    <t xml:space="preserve"> Keményfalú műanyag védőcső Mü-I 36mm födémbe fektetve</t>
  </si>
  <si>
    <t>1.05</t>
  </si>
  <si>
    <t>Lépésálló műanyag védőcső átm.20mm aljzatba szerelve</t>
  </si>
  <si>
    <t>1.06</t>
  </si>
  <si>
    <t>Mint fent csak átm.25 mm aljzatba szerelve</t>
  </si>
  <si>
    <t>1.07</t>
  </si>
  <si>
    <t>FXP 40mm-es védőcső aljzatban és földárokban</t>
  </si>
  <si>
    <t>1.08</t>
  </si>
  <si>
    <t>FXP 63mm-es védőcső aljzatban</t>
  </si>
  <si>
    <t>1.09</t>
  </si>
  <si>
    <t>OBO 100*100 mm MÜIII, fészekvéséssel</t>
  </si>
  <si>
    <t>1.10</t>
  </si>
  <si>
    <t>OBO 200*200 mm MÜIII, fészekvéséssel</t>
  </si>
  <si>
    <t>1.11</t>
  </si>
  <si>
    <t>40cm x 0,8m mély árokásás, homokággyal, téglázással, jelzőszalaggal, földvisszatöltéssel, döngöléssel, kompletten</t>
  </si>
  <si>
    <t>2</t>
  </si>
  <si>
    <t>Vezetékek, kábelek</t>
  </si>
  <si>
    <t>2.01</t>
  </si>
  <si>
    <t xml:space="preserve">Szigetelt rézvezeték H07V-U jelű 1,5 mm2 védőcsőbe húzva, vagy vezetékcsatornába helyezve, vörösréz vezetővel, PVC szigeteléssel, elágazó kötésekkel, kipróbálással, szigetelés méréssel.  </t>
  </si>
  <si>
    <t>2.02</t>
  </si>
  <si>
    <t>u az, mint fennt , de 2,5 mm2</t>
  </si>
  <si>
    <t>2.03</t>
  </si>
  <si>
    <t>u az, mint fennt , de 4 mm2</t>
  </si>
  <si>
    <t>2.04</t>
  </si>
  <si>
    <t>H05VV-F 3x2,5 mm2 típusú kábel műanyag szigeteléssel, réz vezetővel</t>
  </si>
  <si>
    <t>2.05</t>
  </si>
  <si>
    <t>H05VV-F 3x1,5 mm2 típusú kábel műanyag szigeteléssel, réz vezetővel</t>
  </si>
  <si>
    <t>2.06</t>
  </si>
  <si>
    <t xml:space="preserve">NAYY 4x25 mm2 típusú kábel műanyag szigeteléssel, aluminium vezetővel </t>
  </si>
  <si>
    <t>2.07</t>
  </si>
  <si>
    <t xml:space="preserve">NYY 5x4 mm2 típusú kábel műanyag szigeteléssel, réz vezetővel </t>
  </si>
  <si>
    <t>2.08</t>
  </si>
  <si>
    <t xml:space="preserve">NYY-J 3x1,5 mm2 típusú kábel műanyag szigeteléssel, réz vezetővel </t>
  </si>
  <si>
    <t>2.09</t>
  </si>
  <si>
    <t xml:space="preserve">NYY-J 3x2,5 mm2 típusú kábel műanyag szigeteléssel, réz vezetővel </t>
  </si>
  <si>
    <t>2.10</t>
  </si>
  <si>
    <t>YSLY 5x1,5mm2</t>
  </si>
  <si>
    <t>2.11</t>
  </si>
  <si>
    <t>CAT-6a UTP kábel</t>
  </si>
  <si>
    <t>2.12</t>
  </si>
  <si>
    <t>Riasztó vezeték 6x0,22</t>
  </si>
  <si>
    <t>2.13</t>
  </si>
  <si>
    <t>H07V-K (Mkh)  6 mm2</t>
  </si>
  <si>
    <t>2.14</t>
  </si>
  <si>
    <t>H07V-K (Mkh)  16 mm2</t>
  </si>
  <si>
    <t>3</t>
  </si>
  <si>
    <t>Szerelvények (KOPP termélcsalád ) sorolókerettel, szerelvény dobozzal, bekötéssel kompletten- árazva Valena</t>
  </si>
  <si>
    <t>3.01</t>
  </si>
  <si>
    <t>Billentyűs kapcsoló,süllyesztett kivitelben, bekötve /10A/ soroló kerettel I. sarkú</t>
  </si>
  <si>
    <t>3.02</t>
  </si>
  <si>
    <t>Billentyűs kapcsoló, süllyesztett kivitelben, bekötve /10A/ soroló kerettel II. sarkú</t>
  </si>
  <si>
    <t>3.03</t>
  </si>
  <si>
    <t>Váltókapcsoló</t>
  </si>
  <si>
    <t>3.04</t>
  </si>
  <si>
    <t>Váltó-váltókapcsoló</t>
  </si>
  <si>
    <t>3.05</t>
  </si>
  <si>
    <t>Keresztkapcsoló</t>
  </si>
  <si>
    <t>3.06</t>
  </si>
  <si>
    <t>Csillárkapcsoló</t>
  </si>
  <si>
    <t>3.07</t>
  </si>
  <si>
    <t>Mennyezeti jelenlétérzékelő, igényszint B.E.G LUXOMAT</t>
  </si>
  <si>
    <t>3.08</t>
  </si>
  <si>
    <t>Kétpólusú, vízmentes világításkapcsoló falon kívűl szerelve</t>
  </si>
  <si>
    <t>3.09</t>
  </si>
  <si>
    <t>Csatlakozó aljzat, süllyesztett kivitel, bekötve, soroló kerettel II. s. +F</t>
  </si>
  <si>
    <t>3.10</t>
  </si>
  <si>
    <t>Csatlakozó aljzat, süllyesztett, fröccsenő víz ellen védett kivitelben II. s. +F</t>
  </si>
  <si>
    <t>3.11</t>
  </si>
  <si>
    <t>Csatlakozó aljzat, fröccsenő víz ellen védett kivitelben II. s. +F</t>
  </si>
  <si>
    <t>3.12</t>
  </si>
  <si>
    <t>Hat férőhelyes padlócsatlakozó szerelvény 4db dug.aljzattal+2db RJ45, igényszint LEGRAND</t>
  </si>
  <si>
    <t>3.13</t>
  </si>
  <si>
    <t>Kültéri padlócsatlakozó szerelvény, JFA 340 UP</t>
  </si>
  <si>
    <t>3.14</t>
  </si>
  <si>
    <t>Telefon/informatikai csatlakozó aljzat, süllyesztett kivitel, bekötve, soroló kerettel. RJ45 CAT6 vezeték részére</t>
  </si>
  <si>
    <t>4</t>
  </si>
  <si>
    <t>Lámpatestek, fényforrással, tartószerkezettel, bekötéssel, Tulajdonos választása szerint, felszereléssel, bekötéssel, beüzemeléssel lásd belsőépítészet tervdokumentációban</t>
  </si>
  <si>
    <t>4.01</t>
  </si>
  <si>
    <t>Lámpasinre szerelt sines reflektorlámpa ERCO Optec 3 fázisú sinre szerelhető, általános világítás céljából, 24 W-os szélesen sugárzó, rendelési szám: 78804</t>
  </si>
  <si>
    <t>4.02</t>
  </si>
  <si>
    <t xml:space="preserve">L2 jelű ERCO HI-track függesztett H alakú sinrendszer, idomokkal (sarok, vég, táp, függesztő, stb.) </t>
  </si>
  <si>
    <t>4.03</t>
  </si>
  <si>
    <t>Lámpasinre szerelt sines reflektorlámpa ERCO Optec 3 fázisú sinre szerelhető, 12W-os, 1260lm, 3000K, LED-es lámpatest, Oval Flood fényelosztással, rendelési számok: 71144, 71151, 71158, 71160 dimmelhető,  különböző sugárzási szöggel</t>
  </si>
  <si>
    <t>4.04</t>
  </si>
  <si>
    <t>L3 jelű LEDS-C4 függesztett 40cm átm opál gömb lámpatest</t>
  </si>
  <si>
    <t>4.05</t>
  </si>
  <si>
    <t>L4  jelű Lucis Sinope led oldalfalra szerelhető opál burás félgömb alakú lámpatest</t>
  </si>
  <si>
    <t>4.06</t>
  </si>
  <si>
    <t>L5 jelű Halla Indi függesztett direkt/indirekt led-es lámpatest</t>
  </si>
  <si>
    <t>4.07</t>
  </si>
  <si>
    <t>L6 jelű OMS ORKO Plast H led mennyezetre szerelhető led-es lámpatest opál burával</t>
  </si>
  <si>
    <t>4.08</t>
  </si>
  <si>
    <t>L7 jelű Lucis Zero led függesztett korong alakú opálburás lámpatest</t>
  </si>
  <si>
    <t>4.09</t>
  </si>
  <si>
    <t>L8 jelű Exenia Go függesztett henger alakú lámpatest</t>
  </si>
  <si>
    <t>4.10</t>
  </si>
  <si>
    <t>L9 jelű Lucis Zero led függesztett korong alakú opálbúrás lámpatest</t>
  </si>
  <si>
    <t>4.11</t>
  </si>
  <si>
    <t>L10 jelű LEDS-C4 Afrodita oldalfalra szerelhető lefelé világító lámpatest</t>
  </si>
  <si>
    <t>4.12</t>
  </si>
  <si>
    <t>L11 jelű Hajólámpa max 60W, E27, kereskedelmi forgalomból kiválasztva</t>
  </si>
  <si>
    <t>4.13</t>
  </si>
  <si>
    <t>L12 jelű Simotrade Alfa-LED 21 típ.(helyette Gamma-LED 20 tip.)</t>
  </si>
  <si>
    <t>4.14</t>
  </si>
  <si>
    <t xml:space="preserve">L13  Jelü Artemide kültéri, földbe süllyesztett, lépésálló reflektorlámpa </t>
  </si>
  <si>
    <t>4.15</t>
  </si>
  <si>
    <t>BV jelű biztonsági világítási lámpatest mennyezetre szerelve</t>
  </si>
  <si>
    <t>4.16</t>
  </si>
  <si>
    <t>Öntöltős akkus kijáratvilágító lámpatest, piktogrammal, 1h áthidalási időre</t>
  </si>
  <si>
    <t>5</t>
  </si>
  <si>
    <t>Egyéb</t>
  </si>
  <si>
    <t>5.01</t>
  </si>
  <si>
    <t>Vezeték bekötése készülékbe vagy motorba kábelsaru nélkül. Motor és készülék bekötése 3-5 vezetékkel</t>
  </si>
  <si>
    <t>5.02</t>
  </si>
  <si>
    <t>Első üzembe helyezés előtti tűzvédelmi szabványossági felülvizsgálat, minősítő irattal</t>
  </si>
  <si>
    <t>tétel</t>
  </si>
  <si>
    <t>5.03</t>
  </si>
  <si>
    <t>Érintésvédelmi szabványossági felülvizsgálat, minősítő irattal</t>
  </si>
  <si>
    <t>5.04</t>
  </si>
  <si>
    <t>Szigetelési ellenállás mérés, jegyzőkönyv készítésével</t>
  </si>
  <si>
    <t>5.05</t>
  </si>
  <si>
    <t>EPH bekötések</t>
  </si>
  <si>
    <t>5.06</t>
  </si>
  <si>
    <t>1 fázisú fix csatlakozás</t>
  </si>
  <si>
    <t>5.07</t>
  </si>
  <si>
    <t>3 fázisú fix csatlakozás</t>
  </si>
  <si>
    <t>5.08</t>
  </si>
  <si>
    <t>1 fázisú elszívó vent. betáplálásának bekötése gépész koordinálása alapján</t>
  </si>
  <si>
    <t>5.09</t>
  </si>
  <si>
    <t>1 fázisú szivattyú bekötése gépész koordinálása alapján</t>
  </si>
  <si>
    <t>5.10</t>
  </si>
  <si>
    <t>KKMO munkavédelmi kapcsoló 16A</t>
  </si>
  <si>
    <t>5.11</t>
  </si>
  <si>
    <t>Kültéri kötődoboz kábelkeresztmetszet váltáshoz</t>
  </si>
  <si>
    <t>5.12</t>
  </si>
  <si>
    <t>Szelep bekötése gépészeti előírásai szerint</t>
  </si>
  <si>
    <t>5.13</t>
  </si>
  <si>
    <t>Külső hőmérséklet érzékelő, védőcsövezéssel, gépész adatszolgáltatás alapján</t>
  </si>
  <si>
    <t>5.14</t>
  </si>
  <si>
    <t>Thermosztát és osztó-gyújtő közötti védőcsövezés, vezetékezéssel, bekötéssel gépész adatszolgáltatás alapján (termosztát beépített páraérzékelővel gépész előírásai szerint - gépész költségvetési kiírás részét képezik)</t>
  </si>
  <si>
    <t>5.15</t>
  </si>
  <si>
    <t>Ventillátoros padlókonvektor bekötése</t>
  </si>
  <si>
    <t>5.16</t>
  </si>
  <si>
    <t>Riasztó védőcsövezése behúzószállal (1 db központ tápegységgel átjelzéssel, 1 db kültéri fény és hangjelző, 6 db nyitásérzékelő ,  12 db  mozgásérzékelő, , 3db kezelőegység), típus Tulajdonos választása szerint</t>
  </si>
  <si>
    <t>5.17</t>
  </si>
  <si>
    <t>Felvonó elakadás jelző vezetékezéssel, szolgáltatói átjelzéssel</t>
  </si>
  <si>
    <t>5.18</t>
  </si>
  <si>
    <t>Informatikai szolgáltató fogadó készítése</t>
  </si>
  <si>
    <t>5.19</t>
  </si>
  <si>
    <t>Mozgássárült mosdó segélyhívó vezetékezéssel, kompletten</t>
  </si>
  <si>
    <t>5.20</t>
  </si>
  <si>
    <t>Közreműködés a gyengeáram szerelővel</t>
  </si>
  <si>
    <t>5.21</t>
  </si>
  <si>
    <t>Kazánnal kapcsolatos villanyszerelés gépészettel egyeztetve (szivattyúk,szelepek,érzékelők)</t>
  </si>
  <si>
    <t>5.22</t>
  </si>
  <si>
    <t>Megvalósulási terv készítése</t>
  </si>
  <si>
    <t>6</t>
  </si>
  <si>
    <t xml:space="preserve">Elosztó berendezések </t>
  </si>
  <si>
    <t>6.01</t>
  </si>
  <si>
    <t>"E.FE" jelű főelosztó berendezés terv szerinti tartalommal</t>
  </si>
  <si>
    <t>6.02</t>
  </si>
  <si>
    <t>"E.EM" jelű elosztó berendezés terv szerinti tartalommal</t>
  </si>
  <si>
    <t>6.03</t>
  </si>
  <si>
    <t>Csatlakozó doboz kiépítése a mért kábeltoldásához az épület belső falán</t>
  </si>
  <si>
    <t>7</t>
  </si>
  <si>
    <t>Kiírásban nem szereplő ill. többletmennyiségek</t>
  </si>
  <si>
    <t>Összes NETTÓ</t>
  </si>
  <si>
    <t xml:space="preserve">Megjegyzés: </t>
  </si>
  <si>
    <t>Lámpatestek típusát a Belsőépítész határozta meg.</t>
  </si>
  <si>
    <t>Riasztó részére csak védőcsövezés készült behúzószállal. A szerelést és a végpontok bekötését szakcéggel kell elkészíteni.</t>
  </si>
  <si>
    <t>Kaputelefon típus  kiválasztása után lehet a kaputelefon kábelezését pontosítani.</t>
  </si>
  <si>
    <t>Jelen költségvetést a villamos és szakági tervekkel együtt kell kezelni.</t>
  </si>
  <si>
    <t>Megjegyzés:</t>
  </si>
  <si>
    <t>Szám</t>
  </si>
  <si>
    <t>Egys.</t>
  </si>
  <si>
    <t>Anyag</t>
  </si>
  <si>
    <t>Díj</t>
  </si>
  <si>
    <t>3. Építési munkák</t>
  </si>
  <si>
    <t>A megadott mennyiségek pontos adatok, a vágási veszteséget nem tartalmazzák!</t>
  </si>
  <si>
    <t>Testőrlaktanya mögötti járda</t>
  </si>
  <si>
    <t>Testőrlaktanya mögötti járdához:</t>
  </si>
  <si>
    <t>6. Csapadékvíz elvezetés</t>
  </si>
  <si>
    <t xml:space="preserve">NA300 KG-PVC csatorna építés 10 cm szórt ágyazatra földmunkával </t>
  </si>
  <si>
    <t>50 x 50 víznyelő akna építése</t>
  </si>
  <si>
    <t>NA60/80 vízbeereztős tisztító akna építése víznyelő akna építése</t>
  </si>
  <si>
    <t>7. Villamos munkák</t>
  </si>
  <si>
    <t>Tér-, és díszvilágítási berendezések</t>
  </si>
  <si>
    <t>munka</t>
  </si>
  <si>
    <t>Elektromos töltőpont helyének kialakítása</t>
  </si>
  <si>
    <r>
      <t>m</t>
    </r>
    <r>
      <rPr>
        <vertAlign val="superscript"/>
        <sz val="9"/>
        <rFont val="Arial CE"/>
        <family val="2"/>
        <charset val="238"/>
      </rPr>
      <t>2</t>
    </r>
  </si>
  <si>
    <r>
      <t xml:space="preserve">3 jelű téglakő burkolat építése gyalogos forgalomra:
</t>
    </r>
    <r>
      <rPr>
        <sz val="9"/>
        <rFont val="Arial"/>
        <family val="2"/>
        <charset val="1"/>
      </rPr>
      <t xml:space="preserve">- 2x24x5 cm Barabás téglakő vagy azzal egyenértékű, beton elemes burkolat- kötésben 3 mm fugával rakva homokbesöpréssel hézagolva, antracit-barna színű  
- 3 cm 2/5 fagyálló finom zúzalék -
</t>
    </r>
    <r>
      <rPr>
        <sz val="9"/>
        <color indexed="8"/>
        <rFont val="Arial"/>
        <family val="2"/>
        <charset val="1"/>
      </rPr>
      <t>- 15 cm  FZKA 0/32 folytonos szemeloszlású fagyálló zúzottkő útalap Trγ=95% 
- 15 cm 20/55 homokos kavics ágyazat, Trγ=95%
- tömörített altalaj, Trγ=95%</t>
    </r>
  </si>
  <si>
    <r>
      <t xml:space="preserve">B jelű bazalt nagykockakő szegély építése:
</t>
    </r>
    <r>
      <rPr>
        <sz val="9"/>
        <color indexed="8"/>
        <rFont val="Arial CE"/>
        <charset val="238"/>
      </rPr>
      <t>- 14/16 cm hasított bazalt nagykockakő
- C16 beton tuskó
- 15 cm 20/55 homokos kavics ágyazat, Trγ=95%
- tömörített altalaj, Trγ=95%</t>
    </r>
  </si>
  <si>
    <r>
      <t xml:space="preserve">F jelű acélszegély építése:
</t>
    </r>
    <r>
      <rPr>
        <sz val="9"/>
        <rFont val="Arial CE"/>
        <charset val="238"/>
      </rPr>
      <t>- 100×13/5 cm×1 mm horganyzott fémszegély alépítményhez szögelve</t>
    </r>
  </si>
  <si>
    <t>Összesen (nettó):</t>
  </si>
  <si>
    <t>Beltéri nyílászárók elhelyezése, előre kihagyott falnyílás mögé építve, utólagos elhelyezéssel, (szerelvényezve, finom beállítással), B-F10/3  Belső tolóajtó - tartozékokkal felületképzéssel kompletten</t>
  </si>
  <si>
    <t xml:space="preserve">GÖDÖLLŐ VÁRKAPITÁNYI LAK </t>
  </si>
  <si>
    <t>Gyártó</t>
  </si>
  <si>
    <t>Típus</t>
  </si>
  <si>
    <t>TŰZJELZŐ RENDSZER</t>
  </si>
  <si>
    <t>Tűzjelző központ és tartozékai</t>
  </si>
  <si>
    <t>IQ8Control C tűzjelző központ alapkiépítés, kezelő nélkül</t>
  </si>
  <si>
    <t>Esser</t>
  </si>
  <si>
    <t>Kezelőegység IQ8Control C központhoz, magyar</t>
  </si>
  <si>
    <t>Periféria kártya IQ8Control C/M központokhoz 1 mikromodul csatlakoztatásához</t>
  </si>
  <si>
    <t>Analóg hurokmodul 127 cím-Esser</t>
  </si>
  <si>
    <t>784382.D0</t>
  </si>
  <si>
    <t>Akku 12V/12Ah</t>
  </si>
  <si>
    <t>Érzékelők</t>
  </si>
  <si>
    <t xml:space="preserve">optikai füstérzékelő, aljzattal  </t>
  </si>
  <si>
    <t>802371+805590</t>
  </si>
  <si>
    <t>kézi jelzésadó elektronika házzal</t>
  </si>
  <si>
    <t>804905+704900</t>
  </si>
  <si>
    <t>Modulok</t>
  </si>
  <si>
    <t>be/kimeneti modul 2 felügyelt kimenet 4 bemenet</t>
  </si>
  <si>
    <t>Műanyag ház modulokhoz, falon kívüli szereléshez, fehér</t>
  </si>
  <si>
    <t>Hangjelzők</t>
  </si>
  <si>
    <t>piezzo hangjelző kompletten, fehér színben, aljzattal</t>
  </si>
  <si>
    <t>KAC</t>
  </si>
  <si>
    <t>CWSO-WW-S1</t>
  </si>
  <si>
    <t>Kiegészítők</t>
  </si>
  <si>
    <t>Segédtápegység hangjelzők  felügyelt 24órára szünetmentesítésére 2 x 7Ah akkuval</t>
  </si>
  <si>
    <t>Stadium Power</t>
  </si>
  <si>
    <t>TÁPEN54-24/3</t>
  </si>
  <si>
    <t>Tűzoltósági minősített átjelző berendezés MSZ EN 54-21 szerint min 4 csatornás</t>
  </si>
  <si>
    <t>TELL GPRS</t>
  </si>
  <si>
    <t>Utánvilágító tábla kézi jelzésadó jelölésre DIN 67510 szabvány alapján 10 perc után 20 mcd/m2; 60 perc után 2,8 mcd/m2), méretük: 150 x 150 mm.</t>
  </si>
  <si>
    <t>Promatt</t>
  </si>
  <si>
    <t>Kábelek</t>
  </si>
  <si>
    <t>JB Y(St)Y 1x2x0,8mm2 tűzjelző kábel árnyékolással</t>
  </si>
  <si>
    <t>JB Y(St)Y 1x2x0,8 mm2</t>
  </si>
  <si>
    <t>JB H(St)H 1x2x0,8 mm2 E30 tűzjelző kábel árnyékolással E_30 kivitel</t>
  </si>
  <si>
    <t>JB H(St)H 1x2x0,8 mm2 E30</t>
  </si>
  <si>
    <t>Tartószerkezet, védőcsövezés</t>
  </si>
  <si>
    <t>MÜI 16-os védőcső tokozott (tágított) véggel, szerelési anyag nélkül</t>
  </si>
  <si>
    <t>MÜIII 16-os védőcső vékonyfalú, kiépítése padlóban, elágazódobozokkal</t>
  </si>
  <si>
    <t>MÜIII 23-as védőcső vékonyfalú, kiépítése padlóban, elágazódobozokkal</t>
  </si>
  <si>
    <t>MÜI Rögzítő anyagok falon kívüli szereléséhez (bilincs, csavar, tipli)</t>
  </si>
  <si>
    <t>Tűzálló kábeltartó szerkezet 1 tűzálló kábelhez, dübel + P klipsz (1m)</t>
  </si>
  <si>
    <t>Szerelési segédanyagok</t>
  </si>
  <si>
    <t>Mérnöki szolgáltatások</t>
  </si>
  <si>
    <t>Létesítési engedélyeztetési terv készítés, engedélyeztetés</t>
  </si>
  <si>
    <t>Üzembe helyezés, programozás, próbaüzem</t>
  </si>
  <si>
    <t>Villamos berendezés egyedi és komplex kipróbálása, érintésvédelmi, szigetelési mérések elkészítése, MSZ HD 60364-6 szerinti Villamos berendezések első ellenőrzése, jegyzőkönyvekben való rögzítése, átadás</t>
  </si>
  <si>
    <t>Oktatás</t>
  </si>
  <si>
    <t>Műszaki átadás-átvételi eljárás</t>
  </si>
  <si>
    <t>Megvalósulási dokumentáció
(nyomtatott és elektronikus formában)</t>
  </si>
  <si>
    <t xml:space="preserve">Új beton vízmérő akna elhelyezése, burkolható aknafedlappal,
szolgáltatói előírásoknak megfelelően. </t>
  </si>
  <si>
    <t>Projektbemutató molinó kihelyezése legfeljebb 3x3 méteres méretben, a megrendelő által biztosított grafikával, tartalommal (IV. ütem projektbemutatása a Szabadság út felőli homlokzaton)</t>
  </si>
  <si>
    <t>Díj
egységre</t>
  </si>
  <si>
    <t>egyéb</t>
  </si>
  <si>
    <t>A tervben és költségvetésben megjelölt termékek a közbeszerzés szabályai szerint műszaki egyenértékűség teljesülése mellett lecserélhetők!</t>
  </si>
  <si>
    <t>Új öntöttvas csapadékvíz nyelő elhelyezése (F10 bejárati előtér előtt, kültérben).
DN110 KG-PVC csőből, tokos gumigyűrűs kötésekkel, 0,6m széles, 1,2m mélységű munkaárokban, földkiemeléssel, 15cm, 90% tömörségi fokú homokos kavics ágyazaton,  cső felső alkotója felett 50cm vtg., 85% tömörségi fokú bányahomok visszatöltéssel, rétegesen tömörített földvisszítöltéssel. 
1db összefolyó, 3m csővezeték fektetése.
Ideiglenes csapadékvíz szikkasztó kialakítása 50x50x50 cm kulékavics kitöltéssel, geotextíliával.
Kompletten.</t>
  </si>
  <si>
    <r>
      <t>L jelű beton blokklépcső építése részletterv szerint</t>
    </r>
    <r>
      <rPr>
        <sz val="9"/>
        <color indexed="8"/>
        <rFont val="Arial"/>
        <family val="2"/>
        <charset val="1"/>
      </rPr>
      <t xml:space="preserve"> 
-Semmelrock előre gyártott beton blokklépcső vagy azzal egyenértékű, szürke színben
- 1 cm Ha15 fagyálló ágyazóhabarcs
- 30/15cm vtg C16/20-XC1-16-S2 szerkezeti beton
 - 7 cm  FZKA 0/32 folytonos szemeloszlású fagyálló zúzottkő útalap Trγ=95% 
- 15 cm 20/55 homokos kavics ágyazat, Trγ=95% tömörített altalaj, Trγ=95%</t>
    </r>
  </si>
  <si>
    <t>34 Fém- és könnyű épületszerkezet szerelése</t>
  </si>
  <si>
    <t>34-001-9.1</t>
  </si>
  <si>
    <t>Egyéb épület acélszerkezetek, felvonó akna süllyeszték acél keretének szerelése tartószerkezet összeépítése helyszíni hegesztéssel, melegen hengerelt szelvényekből S235 anyagból</t>
  </si>
  <si>
    <t xml:space="preserve">t      </t>
  </si>
</sst>
</file>

<file path=xl/styles.xml><?xml version="1.0" encoding="utf-8"?>
<styleSheet xmlns="http://schemas.openxmlformats.org/spreadsheetml/2006/main">
  <numFmts count="4">
    <numFmt numFmtId="164" formatCode="#,##0;0;"/>
    <numFmt numFmtId="165" formatCode="#,##0.00;0;"/>
    <numFmt numFmtId="166" formatCode="#,##0;0"/>
    <numFmt numFmtId="167" formatCode="0.0"/>
  </numFmts>
  <fonts count="68">
    <font>
      <sz val="11"/>
      <color theme="1"/>
      <name val="Calibri"/>
      <family val="2"/>
      <charset val="238"/>
      <scheme val="minor"/>
    </font>
    <font>
      <sz val="10"/>
      <color indexed="8"/>
      <name val="Times New Roman CE"/>
      <charset val="238"/>
    </font>
    <font>
      <vertAlign val="superscript"/>
      <sz val="10"/>
      <color indexed="8"/>
      <name val="Times New Roman CE"/>
      <charset val="238"/>
    </font>
    <font>
      <sz val="10"/>
      <color theme="1"/>
      <name val="Times New Roman CE"/>
      <charset val="238"/>
    </font>
    <font>
      <b/>
      <sz val="10"/>
      <color theme="1"/>
      <name val="Times New Roman CE"/>
      <charset val="238"/>
    </font>
    <font>
      <sz val="12"/>
      <color theme="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 Narrow"/>
      <family val="2"/>
      <charset val="238"/>
    </font>
    <font>
      <b/>
      <sz val="10"/>
      <color indexed="8"/>
      <name val="Arial Narrow"/>
      <family val="2"/>
      <charset val="238"/>
    </font>
    <font>
      <sz val="10"/>
      <color indexed="8"/>
      <name val="Arial Narrow"/>
      <family val="2"/>
      <charset val="238"/>
    </font>
    <font>
      <i/>
      <sz val="10"/>
      <color indexed="8"/>
      <name val="Arial Narrow"/>
      <family val="2"/>
      <charset val="238"/>
    </font>
    <font>
      <sz val="11"/>
      <color rgb="FF006100"/>
      <name val="Calibri"/>
      <family val="2"/>
      <charset val="238"/>
      <scheme val="minor"/>
    </font>
    <font>
      <sz val="10"/>
      <color theme="1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sz val="10"/>
      <name val="Arial Narrow"/>
      <family val="2"/>
      <charset val="238"/>
    </font>
    <font>
      <i/>
      <sz val="10"/>
      <color rgb="FFFF0000"/>
      <name val="Arial Narrow"/>
      <family val="2"/>
      <charset val="238"/>
    </font>
    <font>
      <b/>
      <sz val="10"/>
      <name val="Arial Narrow"/>
      <family val="2"/>
      <charset val="238"/>
    </font>
    <font>
      <sz val="10"/>
      <color indexed="17"/>
      <name val="Arial Narrow"/>
      <family val="2"/>
      <charset val="238"/>
    </font>
    <font>
      <sz val="10"/>
      <color indexed="30"/>
      <name val="Arial Narrow"/>
      <family val="2"/>
      <charset val="238"/>
    </font>
    <font>
      <b/>
      <sz val="10"/>
      <color rgb="FFFF0000"/>
      <name val="Arial Narrow"/>
      <family val="2"/>
      <charset val="238"/>
    </font>
    <font>
      <sz val="10"/>
      <color rgb="FFFF0000"/>
      <name val="Arial Narrow"/>
      <family val="2"/>
      <charset val="238"/>
    </font>
    <font>
      <i/>
      <sz val="10"/>
      <color indexed="10"/>
      <name val="Arial Narrow"/>
      <family val="2"/>
      <charset val="238"/>
    </font>
    <font>
      <sz val="11"/>
      <color indexed="8"/>
      <name val="Calibri"/>
      <family val="2"/>
      <charset val="238"/>
    </font>
    <font>
      <sz val="10"/>
      <color indexed="10"/>
      <name val="Arial Narrow"/>
      <family val="2"/>
      <charset val="238"/>
    </font>
    <font>
      <i/>
      <sz val="10"/>
      <color theme="1"/>
      <name val="Arial Narrow"/>
      <family val="2"/>
      <charset val="238"/>
    </font>
    <font>
      <b/>
      <sz val="11"/>
      <name val="Arial"/>
      <family val="2"/>
      <charset val="238"/>
    </font>
    <font>
      <b/>
      <sz val="10"/>
      <color rgb="FFFFFF00"/>
      <name val="Arial Narrow"/>
      <family val="2"/>
      <charset val="238"/>
    </font>
    <font>
      <b/>
      <sz val="10"/>
      <name val="Arial CE"/>
      <family val="2"/>
      <charset val="238"/>
    </font>
    <font>
      <b/>
      <sz val="8"/>
      <name val="Arial CE"/>
      <family val="2"/>
      <charset val="238"/>
    </font>
    <font>
      <b/>
      <sz val="10"/>
      <color indexed="8"/>
      <name val="Arial CE"/>
      <family val="2"/>
      <charset val="238"/>
    </font>
    <font>
      <b/>
      <sz val="9"/>
      <color indexed="8"/>
      <name val="Arial CE"/>
      <family val="2"/>
      <charset val="238"/>
    </font>
    <font>
      <b/>
      <sz val="12"/>
      <name val="Arial CE"/>
      <charset val="238"/>
    </font>
    <font>
      <b/>
      <sz val="9"/>
      <name val="Arial CE"/>
      <family val="2"/>
      <charset val="238"/>
    </font>
    <font>
      <sz val="9"/>
      <color rgb="FFFF0000"/>
      <name val="Arial CE"/>
      <family val="2"/>
      <charset val="238"/>
    </font>
    <font>
      <sz val="9"/>
      <name val="Arial CE"/>
      <family val="2"/>
      <charset val="238"/>
    </font>
    <font>
      <sz val="8"/>
      <name val="Arial CE"/>
      <family val="2"/>
      <charset val="238"/>
    </font>
    <font>
      <sz val="10"/>
      <color indexed="10"/>
      <name val="Arial CE"/>
      <family val="2"/>
      <charset val="238"/>
    </font>
    <font>
      <b/>
      <sz val="9"/>
      <color rgb="FFFF0000"/>
      <name val="Arial CE"/>
      <family val="2"/>
      <charset val="238"/>
    </font>
    <font>
      <sz val="10"/>
      <color rgb="FFFF0000"/>
      <name val="Arial CE"/>
      <family val="2"/>
      <charset val="238"/>
    </font>
    <font>
      <b/>
      <u/>
      <sz val="9"/>
      <name val="Arial CE"/>
      <charset val="238"/>
    </font>
    <font>
      <sz val="9"/>
      <name val="Arial CE"/>
      <charset val="238"/>
    </font>
    <font>
      <vertAlign val="superscript"/>
      <sz val="9"/>
      <name val="Arial CE"/>
      <family val="2"/>
      <charset val="238"/>
    </font>
    <font>
      <sz val="9"/>
      <color indexed="8"/>
      <name val="Arial CE"/>
      <charset val="238"/>
    </font>
    <font>
      <b/>
      <sz val="9"/>
      <name val="Arial"/>
      <family val="2"/>
      <charset val="1"/>
    </font>
    <font>
      <sz val="9"/>
      <name val="Arial"/>
      <family val="2"/>
      <charset val="1"/>
    </font>
    <font>
      <sz val="9"/>
      <color indexed="8"/>
      <name val="Arial"/>
      <family val="2"/>
      <charset val="1"/>
    </font>
    <font>
      <sz val="9"/>
      <name val="Arial"/>
      <family val="2"/>
      <charset val="238"/>
    </font>
    <font>
      <b/>
      <sz val="9"/>
      <name val="Arial CE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Times New Roman CE"/>
      <charset val="238"/>
    </font>
    <font>
      <sz val="10"/>
      <color rgb="FFFF0000"/>
      <name val="Times New Roman CE"/>
      <charset val="238"/>
    </font>
    <font>
      <u/>
      <sz val="10"/>
      <color theme="10"/>
      <name val="Arial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8"/>
      <name val="Arial CE"/>
      <charset val="238"/>
    </font>
    <font>
      <b/>
      <sz val="10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8"/>
      <name val="Arial CE"/>
      <charset val="238"/>
    </font>
    <font>
      <sz val="8"/>
      <color indexed="8"/>
      <name val="Arial"/>
      <family val="2"/>
      <charset val="238"/>
    </font>
    <font>
      <sz val="8"/>
      <name val="Arial"/>
      <family val="2"/>
      <charset val="238"/>
    </font>
    <font>
      <b/>
      <sz val="10"/>
      <name val="Arial CE"/>
      <charset val="238"/>
    </font>
    <font>
      <b/>
      <sz val="10"/>
      <name val="Arial"/>
      <family val="2"/>
      <charset val="238"/>
    </font>
    <font>
      <sz val="10"/>
      <name val="Helv"/>
      <charset val="238"/>
    </font>
    <font>
      <sz val="11"/>
      <name val="Calibri"/>
      <family val="2"/>
      <charset val="238"/>
      <scheme val="minor"/>
    </font>
    <font>
      <sz val="10"/>
      <color theme="1"/>
      <name val="Segoe UI"/>
      <family val="2"/>
      <charset val="238"/>
    </font>
    <font>
      <b/>
      <sz val="9"/>
      <color theme="1"/>
      <name val="Arial"/>
      <family val="2"/>
      <charset val="238"/>
    </font>
    <font>
      <sz val="9"/>
      <color theme="1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C6EFCE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indexed="32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22"/>
        <bgColor indexed="64"/>
      </patternFill>
    </fill>
  </fills>
  <borders count="2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double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double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6" fillId="0" borderId="0"/>
    <xf numFmtId="0" fontId="11" fillId="4" borderId="0" applyNumberFormat="0" applyBorder="0" applyAlignment="0" applyProtection="0"/>
    <xf numFmtId="0" fontId="6" fillId="0" borderId="0"/>
    <xf numFmtId="0" fontId="22" fillId="0" borderId="0"/>
    <xf numFmtId="0" fontId="52" fillId="0" borderId="0" applyNumberFormat="0" applyFill="0" applyBorder="0" applyAlignment="0" applyProtection="0">
      <alignment vertical="top"/>
      <protection locked="0"/>
    </xf>
    <xf numFmtId="0" fontId="53" fillId="0" borderId="0"/>
    <xf numFmtId="0" fontId="54" fillId="0" borderId="0"/>
    <xf numFmtId="0" fontId="63" fillId="0" borderId="0"/>
    <xf numFmtId="0" fontId="63" fillId="0" borderId="0"/>
  </cellStyleXfs>
  <cellXfs count="323">
    <xf numFmtId="0" fontId="0" fillId="0" borderId="0" xfId="0"/>
    <xf numFmtId="0" fontId="3" fillId="0" borderId="0" xfId="0" applyFont="1" applyAlignment="1">
      <alignment vertical="top" wrapText="1"/>
    </xf>
    <xf numFmtId="49" fontId="3" fillId="0" borderId="0" xfId="0" applyNumberFormat="1" applyFont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right" vertical="top" wrapText="1"/>
    </xf>
    <xf numFmtId="0" fontId="3" fillId="0" borderId="0" xfId="0" applyFont="1" applyAlignment="1">
      <alignment horizontal="right" vertical="top" wrapText="1"/>
    </xf>
    <xf numFmtId="0" fontId="4" fillId="0" borderId="1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right" vertical="top" wrapText="1"/>
    </xf>
    <xf numFmtId="0" fontId="4" fillId="0" borderId="0" xfId="0" applyFont="1" applyBorder="1" applyAlignment="1">
      <alignment vertical="top" wrapText="1"/>
    </xf>
    <xf numFmtId="0" fontId="5" fillId="0" borderId="0" xfId="0" applyFont="1" applyAlignment="1">
      <alignment vertical="top" wrapText="1"/>
    </xf>
    <xf numFmtId="0" fontId="8" fillId="0" borderId="1" xfId="1" applyFont="1" applyBorder="1" applyAlignment="1">
      <alignment vertical="top" wrapText="1"/>
    </xf>
    <xf numFmtId="0" fontId="9" fillId="0" borderId="0" xfId="1" applyFont="1" applyAlignment="1">
      <alignment vertical="top" wrapText="1"/>
    </xf>
    <xf numFmtId="0" fontId="8" fillId="3" borderId="1" xfId="1" applyFont="1" applyFill="1" applyBorder="1" applyAlignment="1">
      <alignment vertical="top" wrapText="1"/>
    </xf>
    <xf numFmtId="0" fontId="8" fillId="2" borderId="0" xfId="1" applyFont="1" applyFill="1" applyBorder="1" applyAlignment="1">
      <alignment vertical="top" wrapText="1"/>
    </xf>
    <xf numFmtId="0" fontId="8" fillId="2" borderId="0" xfId="1" applyFont="1" applyFill="1" applyBorder="1" applyAlignment="1">
      <alignment horizontal="right" vertical="top" wrapText="1"/>
    </xf>
    <xf numFmtId="0" fontId="9" fillId="0" borderId="0" xfId="1" quotePrefix="1" applyFont="1" applyAlignment="1">
      <alignment vertical="top" wrapText="1"/>
    </xf>
    <xf numFmtId="3" fontId="9" fillId="0" borderId="0" xfId="1" applyNumberFormat="1" applyFont="1" applyAlignment="1">
      <alignment vertical="top" wrapText="1"/>
    </xf>
    <xf numFmtId="3" fontId="8" fillId="0" borderId="0" xfId="1" applyNumberFormat="1" applyFont="1" applyAlignment="1">
      <alignment vertical="top" wrapText="1"/>
    </xf>
    <xf numFmtId="3" fontId="7" fillId="3" borderId="1" xfId="1" applyNumberFormat="1" applyFont="1" applyFill="1" applyBorder="1" applyAlignment="1">
      <alignment horizontal="right" vertical="top" wrapText="1"/>
    </xf>
    <xf numFmtId="0" fontId="10" fillId="0" borderId="0" xfId="1" applyFont="1" applyAlignment="1">
      <alignment vertical="top" wrapText="1"/>
    </xf>
    <xf numFmtId="0" fontId="8" fillId="0" borderId="0" xfId="0" applyFont="1" applyBorder="1" applyAlignment="1">
      <alignment wrapText="1"/>
    </xf>
    <xf numFmtId="3" fontId="8" fillId="0" borderId="0" xfId="0" applyNumberFormat="1" applyFont="1" applyBorder="1" applyAlignment="1">
      <alignment wrapText="1"/>
    </xf>
    <xf numFmtId="0" fontId="8" fillId="0" borderId="2" xfId="0" applyFont="1" applyBorder="1" applyAlignment="1">
      <alignment horizontal="left" wrapText="1"/>
    </xf>
    <xf numFmtId="0" fontId="8" fillId="0" borderId="2" xfId="0" applyFont="1" applyBorder="1" applyAlignment="1">
      <alignment wrapText="1"/>
    </xf>
    <xf numFmtId="0" fontId="8" fillId="0" borderId="2" xfId="0" applyFont="1" applyBorder="1" applyAlignment="1">
      <alignment horizontal="right" wrapText="1"/>
    </xf>
    <xf numFmtId="3" fontId="8" fillId="0" borderId="2" xfId="0" applyNumberFormat="1" applyFont="1" applyBorder="1" applyAlignment="1">
      <alignment horizontal="right" wrapText="1"/>
    </xf>
    <xf numFmtId="0" fontId="8" fillId="0" borderId="0" xfId="0" applyFont="1" applyBorder="1" applyAlignment="1">
      <alignment horizontal="left" wrapText="1"/>
    </xf>
    <xf numFmtId="0" fontId="8" fillId="0" borderId="0" xfId="0" applyFont="1" applyBorder="1" applyAlignment="1">
      <alignment horizontal="right" wrapText="1"/>
    </xf>
    <xf numFmtId="3" fontId="8" fillId="0" borderId="0" xfId="0" applyNumberFormat="1" applyFont="1" applyBorder="1" applyAlignment="1">
      <alignment horizontal="right" wrapText="1"/>
    </xf>
    <xf numFmtId="0" fontId="8" fillId="5" borderId="0" xfId="0" applyFont="1" applyFill="1" applyBorder="1" applyAlignment="1">
      <alignment horizontal="left" wrapText="1"/>
    </xf>
    <xf numFmtId="0" fontId="8" fillId="5" borderId="0" xfId="0" applyNumberFormat="1" applyFont="1" applyFill="1" applyBorder="1" applyAlignment="1">
      <alignment wrapText="1"/>
    </xf>
    <xf numFmtId="0" fontId="8" fillId="5" borderId="0" xfId="0" applyFont="1" applyFill="1" applyBorder="1" applyAlignment="1">
      <alignment horizontal="right" wrapText="1"/>
    </xf>
    <xf numFmtId="0" fontId="8" fillId="5" borderId="0" xfId="0" applyFont="1" applyFill="1" applyBorder="1" applyAlignment="1">
      <alignment wrapText="1"/>
    </xf>
    <xf numFmtId="3" fontId="8" fillId="5" borderId="0" xfId="0" applyNumberFormat="1" applyFont="1" applyFill="1" applyBorder="1" applyAlignment="1">
      <alignment horizontal="right" wrapText="1"/>
    </xf>
    <xf numFmtId="0" fontId="12" fillId="0" borderId="0" xfId="1" applyFont="1" applyAlignment="1">
      <alignment horizontal="left" wrapText="1"/>
    </xf>
    <xf numFmtId="0" fontId="12" fillId="0" borderId="0" xfId="1" applyNumberFormat="1" applyFont="1" applyAlignment="1">
      <alignment wrapText="1"/>
    </xf>
    <xf numFmtId="0" fontId="13" fillId="0" borderId="0" xfId="1" applyFont="1" applyAlignment="1">
      <alignment horizontal="right" wrapText="1"/>
    </xf>
    <xf numFmtId="0" fontId="12" fillId="0" borderId="0" xfId="1" applyFont="1" applyAlignment="1">
      <alignment wrapText="1"/>
    </xf>
    <xf numFmtId="164" fontId="14" fillId="0" borderId="0" xfId="0" applyNumberFormat="1" applyFont="1" applyFill="1" applyBorder="1" applyAlignment="1">
      <alignment wrapText="1"/>
    </xf>
    <xf numFmtId="0" fontId="12" fillId="0" borderId="0" xfId="1" applyNumberFormat="1" applyFont="1" applyFill="1" applyAlignment="1">
      <alignment wrapText="1"/>
    </xf>
    <xf numFmtId="0" fontId="13" fillId="0" borderId="0" xfId="1" applyFont="1" applyFill="1" applyAlignment="1">
      <alignment horizontal="right" wrapText="1"/>
    </xf>
    <xf numFmtId="0" fontId="15" fillId="0" borderId="0" xfId="1" applyNumberFormat="1" applyFont="1" applyAlignment="1">
      <alignment wrapText="1"/>
    </xf>
    <xf numFmtId="0" fontId="16" fillId="0" borderId="0" xfId="0" applyFont="1" applyFill="1" applyAlignment="1">
      <alignment vertical="top" wrapText="1"/>
    </xf>
    <xf numFmtId="0" fontId="14" fillId="0" borderId="0" xfId="0" applyFont="1" applyFill="1" applyAlignment="1">
      <alignment wrapText="1"/>
    </xf>
    <xf numFmtId="0" fontId="16" fillId="0" borderId="0" xfId="0" applyFont="1" applyFill="1" applyAlignment="1">
      <alignment wrapText="1"/>
    </xf>
    <xf numFmtId="165" fontId="17" fillId="0" borderId="0" xfId="2" applyNumberFormat="1" applyFont="1" applyFill="1" applyAlignment="1">
      <alignment horizontal="right" wrapText="1"/>
    </xf>
    <xf numFmtId="0" fontId="14" fillId="0" borderId="0" xfId="1" applyNumberFormat="1" applyFont="1" applyAlignment="1">
      <alignment wrapText="1"/>
    </xf>
    <xf numFmtId="1" fontId="14" fillId="0" borderId="0" xfId="0" applyNumberFormat="1" applyFont="1" applyFill="1" applyBorder="1" applyAlignment="1">
      <alignment wrapText="1"/>
    </xf>
    <xf numFmtId="0" fontId="13" fillId="0" borderId="3" xfId="1" applyFont="1" applyBorder="1" applyAlignment="1">
      <alignment horizontal="left" wrapText="1"/>
    </xf>
    <xf numFmtId="0" fontId="13" fillId="0" borderId="3" xfId="1" applyNumberFormat="1" applyFont="1" applyBorder="1" applyAlignment="1">
      <alignment wrapText="1"/>
    </xf>
    <xf numFmtId="0" fontId="13" fillId="0" borderId="3" xfId="1" applyFont="1" applyBorder="1" applyAlignment="1">
      <alignment horizontal="right" wrapText="1"/>
    </xf>
    <xf numFmtId="0" fontId="13" fillId="0" borderId="3" xfId="1" applyFont="1" applyBorder="1" applyAlignment="1">
      <alignment wrapText="1"/>
    </xf>
    <xf numFmtId="164" fontId="14" fillId="0" borderId="3" xfId="0" applyNumberFormat="1" applyFont="1" applyFill="1" applyBorder="1" applyAlignment="1">
      <alignment wrapText="1"/>
    </xf>
    <xf numFmtId="164" fontId="16" fillId="0" borderId="3" xfId="0" applyNumberFormat="1" applyFont="1" applyFill="1" applyBorder="1" applyAlignment="1">
      <alignment wrapText="1"/>
    </xf>
    <xf numFmtId="0" fontId="12" fillId="0" borderId="0" xfId="1" applyFont="1" applyAlignment="1">
      <alignment horizontal="right" wrapText="1"/>
    </xf>
    <xf numFmtId="0" fontId="8" fillId="0" borderId="0" xfId="0" applyFont="1" applyFill="1" applyBorder="1" applyAlignment="1">
      <alignment horizontal="left" wrapText="1"/>
    </xf>
    <xf numFmtId="0" fontId="8" fillId="0" borderId="0" xfId="0" applyNumberFormat="1" applyFont="1" applyFill="1" applyBorder="1" applyAlignment="1">
      <alignment wrapText="1"/>
    </xf>
    <xf numFmtId="0" fontId="8" fillId="0" borderId="0" xfId="0" applyFont="1" applyFill="1" applyBorder="1" applyAlignment="1">
      <alignment horizontal="right" wrapText="1"/>
    </xf>
    <xf numFmtId="0" fontId="8" fillId="0" borderId="0" xfId="0" applyFont="1" applyFill="1" applyBorder="1" applyAlignment="1">
      <alignment wrapText="1"/>
    </xf>
    <xf numFmtId="3" fontId="8" fillId="0" borderId="0" xfId="0" applyNumberFormat="1" applyFont="1" applyFill="1" applyBorder="1" applyAlignment="1">
      <alignment horizontal="right" wrapText="1"/>
    </xf>
    <xf numFmtId="0" fontId="14" fillId="0" borderId="0" xfId="1" applyNumberFormat="1" applyFont="1" applyFill="1" applyAlignment="1">
      <alignment wrapText="1"/>
    </xf>
    <xf numFmtId="164" fontId="15" fillId="0" borderId="0" xfId="0" applyNumberFormat="1" applyFont="1" applyFill="1" applyBorder="1" applyAlignment="1">
      <alignment wrapText="1"/>
    </xf>
    <xf numFmtId="164" fontId="13" fillId="0" borderId="3" xfId="1" applyNumberFormat="1" applyFont="1" applyBorder="1" applyAlignment="1">
      <alignment horizontal="right" wrapText="1"/>
    </xf>
    <xf numFmtId="0" fontId="8" fillId="0" borderId="0" xfId="0" applyFont="1" applyBorder="1" applyAlignment="1">
      <alignment vertical="top" wrapText="1"/>
    </xf>
    <xf numFmtId="3" fontId="8" fillId="0" borderId="0" xfId="0" applyNumberFormat="1" applyFont="1" applyFill="1" applyBorder="1" applyAlignment="1">
      <alignment wrapText="1"/>
    </xf>
    <xf numFmtId="0" fontId="8" fillId="0" borderId="3" xfId="0" applyFont="1" applyBorder="1" applyAlignment="1">
      <alignment horizontal="left" wrapText="1"/>
    </xf>
    <xf numFmtId="0" fontId="8" fillId="0" borderId="3" xfId="0" applyFont="1" applyBorder="1" applyAlignment="1">
      <alignment wrapText="1"/>
    </xf>
    <xf numFmtId="0" fontId="8" fillId="0" borderId="3" xfId="0" applyFont="1" applyBorder="1" applyAlignment="1">
      <alignment horizontal="right" wrapText="1"/>
    </xf>
    <xf numFmtId="3" fontId="8" fillId="0" borderId="3" xfId="0" applyNumberFormat="1" applyFont="1" applyBorder="1" applyAlignment="1">
      <alignment horizontal="right" wrapText="1"/>
    </xf>
    <xf numFmtId="0" fontId="8" fillId="0" borderId="3" xfId="0" applyFont="1" applyFill="1" applyBorder="1" applyAlignment="1">
      <alignment wrapText="1"/>
    </xf>
    <xf numFmtId="0" fontId="12" fillId="0" borderId="0" xfId="1" applyFont="1" applyAlignment="1">
      <alignment horizontal="left" vertical="top" wrapText="1"/>
    </xf>
    <xf numFmtId="0" fontId="14" fillId="0" borderId="0" xfId="0" applyFont="1" applyFill="1" applyBorder="1" applyAlignment="1">
      <alignment wrapText="1"/>
    </xf>
    <xf numFmtId="0" fontId="16" fillId="0" borderId="0" xfId="0" applyFont="1" applyFill="1" applyBorder="1" applyAlignment="1"/>
    <xf numFmtId="0" fontId="14" fillId="0" borderId="0" xfId="0" applyFont="1" applyFill="1" applyBorder="1" applyAlignment="1"/>
    <xf numFmtId="0" fontId="14" fillId="0" borderId="0" xfId="0" applyFont="1" applyFill="1" applyBorder="1" applyAlignment="1">
      <alignment vertical="top"/>
    </xf>
    <xf numFmtId="165" fontId="14" fillId="0" borderId="0" xfId="2" applyNumberFormat="1" applyFont="1" applyFill="1" applyAlignment="1">
      <alignment horizontal="right" wrapText="1"/>
    </xf>
    <xf numFmtId="0" fontId="14" fillId="0" borderId="0" xfId="0" applyNumberFormat="1" applyFont="1" applyFill="1" applyAlignment="1">
      <alignment wrapText="1"/>
    </xf>
    <xf numFmtId="0" fontId="8" fillId="0" borderId="0" xfId="0" applyFont="1" applyFill="1" applyBorder="1" applyAlignment="1">
      <alignment horizontal="left" vertical="top" wrapText="1"/>
    </xf>
    <xf numFmtId="0" fontId="16" fillId="0" borderId="0" xfId="0" applyFont="1" applyFill="1" applyBorder="1" applyAlignment="1">
      <alignment wrapText="1"/>
    </xf>
    <xf numFmtId="0" fontId="16" fillId="0" borderId="0" xfId="0" applyFont="1" applyFill="1" applyAlignment="1"/>
    <xf numFmtId="0" fontId="14" fillId="0" borderId="0" xfId="0" applyFont="1" applyFill="1" applyAlignment="1"/>
    <xf numFmtId="0" fontId="19" fillId="0" borderId="0" xfId="0" applyFont="1" applyFill="1" applyAlignment="1"/>
    <xf numFmtId="0" fontId="20" fillId="0" borderId="0" xfId="0" applyFont="1" applyFill="1" applyAlignment="1"/>
    <xf numFmtId="164" fontId="20" fillId="0" borderId="0" xfId="0" applyNumberFormat="1" applyFont="1" applyFill="1" applyBorder="1" applyAlignment="1">
      <alignment wrapText="1"/>
    </xf>
    <xf numFmtId="0" fontId="14" fillId="0" borderId="0" xfId="1" applyFont="1" applyFill="1" applyAlignment="1">
      <alignment wrapText="1"/>
    </xf>
    <xf numFmtId="0" fontId="16" fillId="0" borderId="0" xfId="1" applyFont="1" applyFill="1" applyAlignment="1"/>
    <xf numFmtId="0" fontId="14" fillId="0" borderId="0" xfId="1" applyFont="1" applyFill="1" applyAlignment="1"/>
    <xf numFmtId="164" fontId="14" fillId="0" borderId="0" xfId="1" applyNumberFormat="1" applyFont="1" applyFill="1" applyBorder="1" applyAlignment="1">
      <alignment wrapText="1"/>
    </xf>
    <xf numFmtId="0" fontId="22" fillId="0" borderId="0" xfId="1" applyFont="1" applyFill="1"/>
    <xf numFmtId="0" fontId="22" fillId="0" borderId="0" xfId="1" applyFont="1" applyAlignment="1"/>
    <xf numFmtId="0" fontId="0" fillId="0" borderId="0" xfId="0" applyAlignment="1"/>
    <xf numFmtId="0" fontId="20" fillId="0" borderId="0" xfId="0" applyFont="1" applyFill="1" applyAlignment="1">
      <alignment wrapText="1"/>
    </xf>
    <xf numFmtId="0" fontId="14" fillId="0" borderId="0" xfId="0" applyNumberFormat="1" applyFont="1" applyFill="1" applyAlignment="1">
      <alignment vertical="top" wrapText="1"/>
    </xf>
    <xf numFmtId="0" fontId="16" fillId="0" borderId="0" xfId="0" applyFont="1" applyFill="1" applyAlignment="1">
      <alignment horizontal="right" wrapText="1"/>
    </xf>
    <xf numFmtId="0" fontId="16" fillId="0" borderId="3" xfId="0" applyFont="1" applyFill="1" applyBorder="1" applyAlignment="1">
      <alignment vertical="top" wrapText="1"/>
    </xf>
    <xf numFmtId="0" fontId="16" fillId="0" borderId="3" xfId="0" applyFont="1" applyFill="1" applyBorder="1" applyAlignment="1">
      <alignment wrapText="1"/>
    </xf>
    <xf numFmtId="0" fontId="16" fillId="0" borderId="3" xfId="0" applyFont="1" applyFill="1" applyBorder="1" applyAlignment="1"/>
    <xf numFmtId="166" fontId="16" fillId="0" borderId="3" xfId="0" applyNumberFormat="1" applyFont="1" applyFill="1" applyBorder="1" applyAlignment="1">
      <alignment wrapText="1"/>
    </xf>
    <xf numFmtId="0" fontId="8" fillId="0" borderId="2" xfId="0" applyFont="1" applyBorder="1" applyAlignment="1">
      <alignment vertical="top" wrapText="1"/>
    </xf>
    <xf numFmtId="3" fontId="8" fillId="0" borderId="2" xfId="0" applyNumberFormat="1" applyFont="1" applyBorder="1" applyAlignment="1">
      <alignment wrapText="1"/>
    </xf>
    <xf numFmtId="3" fontId="8" fillId="0" borderId="2" xfId="0" applyNumberFormat="1" applyFont="1" applyFill="1" applyBorder="1" applyAlignment="1">
      <alignment wrapText="1"/>
    </xf>
    <xf numFmtId="0" fontId="8" fillId="0" borderId="0" xfId="0" applyFont="1" applyBorder="1" applyAlignment="1">
      <alignment horizontal="left" vertical="top" wrapText="1"/>
    </xf>
    <xf numFmtId="0" fontId="8" fillId="5" borderId="0" xfId="0" applyFont="1" applyFill="1" applyBorder="1" applyAlignment="1">
      <alignment horizontal="left" vertical="top" wrapText="1"/>
    </xf>
    <xf numFmtId="0" fontId="8" fillId="5" borderId="0" xfId="0" applyNumberFormat="1" applyFont="1" applyFill="1" applyBorder="1" applyAlignment="1">
      <alignment vertical="top" wrapText="1"/>
    </xf>
    <xf numFmtId="0" fontId="12" fillId="0" borderId="0" xfId="1" applyFont="1" applyBorder="1" applyAlignment="1">
      <alignment horizontal="left" vertical="top" wrapText="1"/>
    </xf>
    <xf numFmtId="0" fontId="13" fillId="0" borderId="0" xfId="1" applyFont="1" applyBorder="1" applyAlignment="1">
      <alignment horizontal="right" wrapText="1"/>
    </xf>
    <xf numFmtId="0" fontId="12" fillId="0" borderId="0" xfId="1" applyFont="1" applyBorder="1" applyAlignment="1">
      <alignment wrapText="1"/>
    </xf>
    <xf numFmtId="0" fontId="12" fillId="0" borderId="0" xfId="1" applyNumberFormat="1" applyFont="1" applyAlignment="1">
      <alignment vertical="top" wrapText="1"/>
    </xf>
    <xf numFmtId="0" fontId="16" fillId="0" borderId="0" xfId="3" applyFont="1" applyFill="1" applyAlignment="1">
      <alignment vertical="top"/>
    </xf>
    <xf numFmtId="0" fontId="14" fillId="0" borderId="0" xfId="3" applyFont="1" applyAlignment="1">
      <alignment horizontal="left" vertical="top" wrapText="1"/>
    </xf>
    <xf numFmtId="0" fontId="16" fillId="0" borderId="0" xfId="3" applyFont="1" applyFill="1" applyAlignment="1"/>
    <xf numFmtId="0" fontId="14" fillId="0" borderId="0" xfId="3" applyFont="1" applyFill="1" applyAlignment="1"/>
    <xf numFmtId="0" fontId="12" fillId="0" borderId="0" xfId="1" applyNumberFormat="1" applyFont="1" applyFill="1" applyAlignment="1">
      <alignment horizontal="left" vertical="top" wrapText="1"/>
    </xf>
    <xf numFmtId="0" fontId="14" fillId="0" borderId="0" xfId="3" applyFont="1" applyFill="1" applyAlignment="1">
      <alignment horizontal="left" vertical="top" wrapText="1"/>
    </xf>
    <xf numFmtId="0" fontId="12" fillId="0" borderId="0" xfId="1" applyNumberFormat="1" applyFont="1" applyAlignment="1">
      <alignment horizontal="left" vertical="top" wrapText="1"/>
    </xf>
    <xf numFmtId="0" fontId="14" fillId="0" borderId="0" xfId="1" applyNumberFormat="1" applyFont="1" applyFill="1" applyAlignment="1">
      <alignment horizontal="left" vertical="top" wrapText="1"/>
    </xf>
    <xf numFmtId="0" fontId="12" fillId="0" borderId="0" xfId="1" applyNumberFormat="1" applyFont="1" applyAlignment="1">
      <alignment horizontal="left" wrapText="1"/>
    </xf>
    <xf numFmtId="0" fontId="14" fillId="0" borderId="0" xfId="1" applyNumberFormat="1" applyFont="1" applyAlignment="1">
      <alignment horizontal="left" vertical="top" wrapText="1"/>
    </xf>
    <xf numFmtId="0" fontId="24" fillId="0" borderId="0" xfId="1" applyFont="1" applyAlignment="1">
      <alignment wrapText="1"/>
    </xf>
    <xf numFmtId="0" fontId="13" fillId="0" borderId="3" xfId="1" applyFont="1" applyBorder="1" applyAlignment="1">
      <alignment horizontal="left" vertical="top" wrapText="1"/>
    </xf>
    <xf numFmtId="0" fontId="13" fillId="0" borderId="3" xfId="1" applyNumberFormat="1" applyFont="1" applyBorder="1" applyAlignment="1">
      <alignment vertical="top" wrapText="1"/>
    </xf>
    <xf numFmtId="3" fontId="14" fillId="0" borderId="0" xfId="0" applyNumberFormat="1" applyFont="1" applyFill="1" applyBorder="1" applyAlignment="1">
      <alignment wrapText="1"/>
    </xf>
    <xf numFmtId="0" fontId="8" fillId="5" borderId="0" xfId="0" applyFont="1" applyFill="1" applyBorder="1" applyAlignment="1">
      <alignment vertical="top" wrapText="1"/>
    </xf>
    <xf numFmtId="0" fontId="16" fillId="0" borderId="0" xfId="0" applyFont="1" applyFill="1" applyBorder="1" applyAlignment="1">
      <alignment vertical="top"/>
    </xf>
    <xf numFmtId="0" fontId="16" fillId="0" borderId="0" xfId="0" applyFont="1" applyFill="1" applyAlignment="1">
      <alignment vertical="top"/>
    </xf>
    <xf numFmtId="0" fontId="14" fillId="0" borderId="0" xfId="3" applyFont="1" applyAlignment="1">
      <alignment horizontal="left" wrapText="1"/>
    </xf>
    <xf numFmtId="0" fontId="16" fillId="0" borderId="0" xfId="3" applyFont="1" applyAlignment="1">
      <alignment horizontal="right"/>
    </xf>
    <xf numFmtId="0" fontId="14" fillId="0" borderId="0" xfId="3" applyFont="1" applyAlignment="1">
      <alignment horizontal="left"/>
    </xf>
    <xf numFmtId="0" fontId="14" fillId="0" borderId="0" xfId="0" quotePrefix="1" applyFont="1" applyFill="1" applyAlignment="1">
      <alignment wrapText="1"/>
    </xf>
    <xf numFmtId="0" fontId="25" fillId="0" borderId="0" xfId="0" applyFont="1" applyFill="1" applyBorder="1" applyAlignment="1">
      <alignment vertical="top"/>
    </xf>
    <xf numFmtId="0" fontId="14" fillId="0" borderId="0" xfId="3" applyFont="1" applyFill="1" applyAlignment="1">
      <alignment horizontal="left" wrapText="1"/>
    </xf>
    <xf numFmtId="0" fontId="13" fillId="0" borderId="0" xfId="0" applyFont="1" applyFill="1" applyAlignment="1">
      <alignment horizontal="right" wrapText="1"/>
    </xf>
    <xf numFmtId="0" fontId="12" fillId="0" borderId="0" xfId="0" applyFont="1" applyFill="1" applyAlignment="1">
      <alignment wrapText="1"/>
    </xf>
    <xf numFmtId="0" fontId="16" fillId="0" borderId="3" xfId="0" applyFont="1" applyFill="1" applyBorder="1" applyAlignment="1">
      <alignment vertical="top"/>
    </xf>
    <xf numFmtId="3" fontId="16" fillId="0" borderId="3" xfId="0" applyNumberFormat="1" applyFont="1" applyFill="1" applyBorder="1" applyAlignment="1">
      <alignment wrapText="1"/>
    </xf>
    <xf numFmtId="0" fontId="14" fillId="0" borderId="0" xfId="0" applyFont="1" applyFill="1" applyAlignment="1">
      <alignment vertical="top"/>
    </xf>
    <xf numFmtId="0" fontId="8" fillId="0" borderId="0" xfId="0" applyFont="1" applyFill="1" applyBorder="1" applyAlignment="1">
      <alignment vertical="top" wrapText="1"/>
    </xf>
    <xf numFmtId="0" fontId="8" fillId="0" borderId="2" xfId="0" applyFont="1" applyFill="1" applyBorder="1" applyAlignment="1">
      <alignment vertical="top" wrapText="1"/>
    </xf>
    <xf numFmtId="0" fontId="14" fillId="0" borderId="0" xfId="4" applyFont="1" applyBorder="1" applyAlignment="1">
      <alignment wrapText="1"/>
    </xf>
    <xf numFmtId="0" fontId="26" fillId="0" borderId="0" xfId="0" applyFont="1" applyFill="1" applyBorder="1" applyAlignment="1"/>
    <xf numFmtId="0" fontId="26" fillId="0" borderId="0" xfId="0" applyFont="1" applyFill="1" applyBorder="1" applyAlignment="1">
      <alignment horizontal="left" vertical="top"/>
    </xf>
    <xf numFmtId="0" fontId="14" fillId="0" borderId="0" xfId="0" applyFont="1" applyBorder="1" applyAlignment="1">
      <alignment wrapText="1"/>
    </xf>
    <xf numFmtId="164" fontId="16" fillId="0" borderId="0" xfId="0" applyNumberFormat="1" applyFont="1" applyAlignment="1">
      <alignment wrapText="1"/>
    </xf>
    <xf numFmtId="0" fontId="14" fillId="0" borderId="0" xfId="0" applyFont="1" applyBorder="1" applyAlignment="1">
      <alignment horizontal="left" wrapText="1"/>
    </xf>
    <xf numFmtId="164" fontId="16" fillId="0" borderId="0" xfId="0" quotePrefix="1" applyNumberFormat="1" applyFont="1" applyFill="1" applyBorder="1" applyAlignment="1">
      <alignment wrapText="1"/>
    </xf>
    <xf numFmtId="0" fontId="16" fillId="0" borderId="0" xfId="0" applyFont="1" applyFill="1" applyBorder="1" applyAlignment="1">
      <alignment horizontal="left" vertical="top"/>
    </xf>
    <xf numFmtId="0" fontId="14" fillId="0" borderId="0" xfId="0" applyFont="1" applyFill="1" applyAlignment="1">
      <alignment vertical="top" wrapText="1"/>
    </xf>
    <xf numFmtId="0" fontId="16" fillId="0" borderId="0" xfId="1" applyFont="1" applyFill="1" applyBorder="1" applyAlignment="1">
      <alignment vertical="top"/>
    </xf>
    <xf numFmtId="0" fontId="14" fillId="0" borderId="0" xfId="1" quotePrefix="1" applyFont="1" applyFill="1" applyBorder="1" applyAlignment="1">
      <alignment vertical="top" wrapText="1"/>
    </xf>
    <xf numFmtId="0" fontId="16" fillId="0" borderId="0" xfId="1" applyFont="1" applyFill="1" applyBorder="1" applyAlignment="1"/>
    <xf numFmtId="0" fontId="14" fillId="0" borderId="0" xfId="1" applyFont="1" applyFill="1" applyBorder="1" applyAlignment="1"/>
    <xf numFmtId="0" fontId="7" fillId="3" borderId="1" xfId="1" applyFont="1" applyFill="1" applyBorder="1" applyAlignment="1">
      <alignment vertical="top" wrapText="1"/>
    </xf>
    <xf numFmtId="0" fontId="8" fillId="3" borderId="1" xfId="1" applyFont="1" applyFill="1" applyBorder="1" applyAlignment="1">
      <alignment horizontal="right" vertical="top" wrapText="1"/>
    </xf>
    <xf numFmtId="49" fontId="27" fillId="0" borderId="4" xfId="0" applyNumberFormat="1" applyFont="1" applyBorder="1" applyAlignment="1">
      <alignment horizontal="center" vertical="top"/>
    </xf>
    <xf numFmtId="0" fontId="28" fillId="0" borderId="5" xfId="0" applyFont="1" applyBorder="1" applyAlignment="1">
      <alignment horizontal="center"/>
    </xf>
    <xf numFmtId="0" fontId="27" fillId="0" borderId="5" xfId="0" applyFont="1" applyBorder="1" applyAlignment="1">
      <alignment horizontal="center"/>
    </xf>
    <xf numFmtId="0" fontId="29" fillId="6" borderId="5" xfId="0" applyFont="1" applyFill="1" applyBorder="1" applyAlignment="1">
      <alignment horizontal="center"/>
    </xf>
    <xf numFmtId="0" fontId="30" fillId="6" borderId="5" xfId="0" applyFont="1" applyFill="1" applyBorder="1" applyAlignment="1">
      <alignment horizontal="center"/>
    </xf>
    <xf numFmtId="0" fontId="29" fillId="6" borderId="6" xfId="0" applyFont="1" applyFill="1" applyBorder="1" applyAlignment="1">
      <alignment horizontal="center"/>
    </xf>
    <xf numFmtId="0" fontId="0" fillId="0" borderId="0" xfId="0" applyFill="1" applyBorder="1"/>
    <xf numFmtId="49" fontId="27" fillId="0" borderId="7" xfId="0" applyNumberFormat="1" applyFont="1" applyBorder="1" applyAlignment="1">
      <alignment horizontal="center" vertical="top"/>
    </xf>
    <xf numFmtId="0" fontId="31" fillId="0" borderId="8" xfId="0" applyFont="1" applyBorder="1" applyAlignment="1">
      <alignment horizontal="center"/>
    </xf>
    <xf numFmtId="0" fontId="27" fillId="0" borderId="8" xfId="0" applyFont="1" applyBorder="1" applyAlignment="1">
      <alignment horizontal="center"/>
    </xf>
    <xf numFmtId="0" fontId="29" fillId="6" borderId="8" xfId="0" applyFont="1" applyFill="1" applyBorder="1" applyAlignment="1">
      <alignment horizontal="center"/>
    </xf>
    <xf numFmtId="0" fontId="30" fillId="6" borderId="8" xfId="0" applyFont="1" applyFill="1" applyBorder="1" applyAlignment="1">
      <alignment horizontal="center"/>
    </xf>
    <xf numFmtId="0" fontId="29" fillId="6" borderId="9" xfId="0" applyFont="1" applyFill="1" applyBorder="1" applyAlignment="1">
      <alignment horizontal="center"/>
    </xf>
    <xf numFmtId="49" fontId="27" fillId="7" borderId="10" xfId="0" applyNumberFormat="1" applyFont="1" applyFill="1" applyBorder="1" applyAlignment="1">
      <alignment horizontal="center" vertical="top"/>
    </xf>
    <xf numFmtId="0" fontId="32" fillId="7" borderId="11" xfId="0" applyFont="1" applyFill="1" applyBorder="1" applyAlignment="1">
      <alignment wrapText="1"/>
    </xf>
    <xf numFmtId="0" fontId="33" fillId="7" borderId="11" xfId="0" applyFont="1" applyFill="1" applyBorder="1" applyAlignment="1">
      <alignment horizontal="center"/>
    </xf>
    <xf numFmtId="0" fontId="34" fillId="7" borderId="11" xfId="0" applyFont="1" applyFill="1" applyBorder="1" applyAlignment="1">
      <alignment horizontal="center"/>
    </xf>
    <xf numFmtId="0" fontId="34" fillId="7" borderId="11" xfId="0" applyFont="1" applyFill="1" applyBorder="1"/>
    <xf numFmtId="0" fontId="34" fillId="7" borderId="12" xfId="0" applyFont="1" applyFill="1" applyBorder="1"/>
    <xf numFmtId="49" fontId="0" fillId="0" borderId="13" xfId="0" applyNumberFormat="1" applyFont="1" applyFill="1" applyBorder="1" applyAlignment="1">
      <alignment horizontal="center" vertical="top"/>
    </xf>
    <xf numFmtId="0" fontId="34" fillId="0" borderId="14" xfId="0" applyFont="1" applyFill="1" applyBorder="1" applyAlignment="1">
      <alignment wrapText="1"/>
    </xf>
    <xf numFmtId="0" fontId="34" fillId="0" borderId="14" xfId="0" applyFont="1" applyFill="1" applyBorder="1"/>
    <xf numFmtId="0" fontId="34" fillId="0" borderId="14" xfId="0" applyFont="1" applyFill="1" applyBorder="1" applyAlignment="1"/>
    <xf numFmtId="3" fontId="34" fillId="0" borderId="14" xfId="0" applyNumberFormat="1" applyFont="1" applyFill="1" applyBorder="1" applyAlignment="1">
      <alignment horizontal="right"/>
    </xf>
    <xf numFmtId="3" fontId="34" fillId="0" borderId="15" xfId="0" applyNumberFormat="1" applyFont="1" applyFill="1" applyBorder="1" applyAlignment="1">
      <alignment horizontal="right"/>
    </xf>
    <xf numFmtId="0" fontId="35" fillId="0" borderId="0" xfId="0" applyFont="1" applyFill="1" applyBorder="1"/>
    <xf numFmtId="0" fontId="34" fillId="0" borderId="11" xfId="0" applyFont="1" applyFill="1" applyBorder="1" applyAlignment="1">
      <alignment wrapText="1"/>
    </xf>
    <xf numFmtId="0" fontId="34" fillId="0" borderId="11" xfId="0" applyFont="1" applyFill="1" applyBorder="1"/>
    <xf numFmtId="3" fontId="34" fillId="0" borderId="11" xfId="0" applyNumberFormat="1" applyFont="1" applyFill="1" applyBorder="1" applyAlignment="1">
      <alignment horizontal="right"/>
    </xf>
    <xf numFmtId="3" fontId="34" fillId="0" borderId="12" xfId="0" applyNumberFormat="1" applyFont="1" applyFill="1" applyBorder="1" applyAlignment="1">
      <alignment horizontal="right"/>
    </xf>
    <xf numFmtId="49" fontId="0" fillId="0" borderId="10" xfId="0" applyNumberFormat="1" applyFont="1" applyFill="1" applyBorder="1" applyAlignment="1">
      <alignment horizontal="center" vertical="top"/>
    </xf>
    <xf numFmtId="0" fontId="33" fillId="0" borderId="11" xfId="0" applyFont="1" applyFill="1" applyBorder="1"/>
    <xf numFmtId="1" fontId="34" fillId="0" borderId="11" xfId="0" applyNumberFormat="1" applyFont="1" applyFill="1" applyBorder="1"/>
    <xf numFmtId="0" fontId="0" fillId="0" borderId="0" xfId="0" applyFont="1" applyFill="1" applyBorder="1"/>
    <xf numFmtId="0" fontId="34" fillId="0" borderId="14" xfId="0" applyFont="1" applyFill="1" applyBorder="1" applyAlignment="1">
      <alignment vertical="top" wrapText="1"/>
    </xf>
    <xf numFmtId="49" fontId="0" fillId="0" borderId="10" xfId="0" applyNumberFormat="1" applyFill="1" applyBorder="1" applyAlignment="1">
      <alignment horizontal="center" vertical="top"/>
    </xf>
    <xf numFmtId="0" fontId="36" fillId="0" borderId="0" xfId="0" applyFont="1" applyFill="1" applyBorder="1"/>
    <xf numFmtId="0" fontId="32" fillId="7" borderId="11" xfId="0" applyFont="1" applyFill="1" applyBorder="1" applyAlignment="1">
      <alignment vertical="top" wrapText="1"/>
    </xf>
    <xf numFmtId="0" fontId="34" fillId="0" borderId="11" xfId="0" applyFont="1" applyFill="1" applyBorder="1" applyAlignment="1"/>
    <xf numFmtId="1" fontId="34" fillId="0" borderId="14" xfId="0" applyNumberFormat="1" applyFont="1" applyFill="1" applyBorder="1"/>
    <xf numFmtId="0" fontId="33" fillId="0" borderId="11" xfId="0" applyFont="1" applyFill="1" applyBorder="1" applyAlignment="1"/>
    <xf numFmtId="0" fontId="27" fillId="0" borderId="0" xfId="0" applyFont="1" applyFill="1" applyBorder="1"/>
    <xf numFmtId="49" fontId="0" fillId="0" borderId="13" xfId="0" applyNumberFormat="1" applyFill="1" applyBorder="1" applyAlignment="1">
      <alignment horizontal="center" vertical="top"/>
    </xf>
    <xf numFmtId="0" fontId="0" fillId="0" borderId="0" xfId="0" applyFont="1"/>
    <xf numFmtId="0" fontId="34" fillId="0" borderId="16" xfId="0" applyFont="1" applyFill="1" applyBorder="1" applyAlignment="1">
      <alignment wrapText="1"/>
    </xf>
    <xf numFmtId="0" fontId="34" fillId="0" borderId="0" xfId="0" applyFont="1" applyFill="1" applyBorder="1" applyAlignment="1">
      <alignment wrapText="1"/>
    </xf>
    <xf numFmtId="3" fontId="34" fillId="0" borderId="17" xfId="0" applyNumberFormat="1" applyFont="1" applyFill="1" applyBorder="1" applyAlignment="1">
      <alignment horizontal="right"/>
    </xf>
    <xf numFmtId="0" fontId="0" fillId="0" borderId="0" xfId="0" applyFont="1" applyFill="1" applyBorder="1" applyAlignment="1">
      <alignment horizontal="right"/>
    </xf>
    <xf numFmtId="0" fontId="33" fillId="0" borderId="14" xfId="0" applyFont="1" applyFill="1" applyBorder="1" applyAlignment="1"/>
    <xf numFmtId="49" fontId="29" fillId="7" borderId="18" xfId="0" applyNumberFormat="1" applyFont="1" applyFill="1" applyBorder="1" applyAlignment="1">
      <alignment horizontal="center" vertical="top"/>
    </xf>
    <xf numFmtId="0" fontId="30" fillId="7" borderId="19" xfId="0" applyFont="1" applyFill="1" applyBorder="1"/>
    <xf numFmtId="0" fontId="37" fillId="7" borderId="19" xfId="0" applyFont="1" applyFill="1" applyBorder="1" applyAlignment="1">
      <alignment horizontal="center"/>
    </xf>
    <xf numFmtId="0" fontId="30" fillId="7" borderId="19" xfId="0" applyFont="1" applyFill="1" applyBorder="1" applyAlignment="1">
      <alignment horizontal="center"/>
    </xf>
    <xf numFmtId="3" fontId="30" fillId="7" borderId="19" xfId="0" applyNumberFormat="1" applyFont="1" applyFill="1" applyBorder="1"/>
    <xf numFmtId="3" fontId="30" fillId="7" borderId="20" xfId="0" applyNumberFormat="1" applyFont="1" applyFill="1" applyBorder="1"/>
    <xf numFmtId="49" fontId="29" fillId="0" borderId="0" xfId="0" applyNumberFormat="1" applyFont="1" applyFill="1" applyBorder="1" applyAlignment="1">
      <alignment horizontal="center" vertical="top"/>
    </xf>
    <xf numFmtId="0" fontId="30" fillId="0" borderId="0" xfId="0" applyFont="1" applyFill="1" applyBorder="1"/>
    <xf numFmtId="0" fontId="37" fillId="0" borderId="0" xfId="0" applyFont="1" applyFill="1" applyBorder="1" applyAlignment="1">
      <alignment horizontal="center"/>
    </xf>
    <xf numFmtId="0" fontId="30" fillId="0" borderId="0" xfId="0" applyFont="1" applyFill="1" applyBorder="1" applyAlignment="1">
      <alignment horizontal="center"/>
    </xf>
    <xf numFmtId="3" fontId="30" fillId="0" borderId="0" xfId="0" applyNumberFormat="1" applyFont="1" applyFill="1" applyBorder="1"/>
    <xf numFmtId="49" fontId="0" fillId="0" borderId="0" xfId="0" applyNumberFormat="1" applyAlignment="1">
      <alignment horizontal="center" vertical="top"/>
    </xf>
    <xf numFmtId="0" fontId="35" fillId="0" borderId="0" xfId="0" applyFont="1"/>
    <xf numFmtId="0" fontId="3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4" fillId="0" borderId="0" xfId="0" applyFont="1"/>
    <xf numFmtId="3" fontId="27" fillId="0" borderId="0" xfId="0" applyNumberFormat="1" applyFont="1" applyBorder="1" applyAlignment="1">
      <alignment horizontal="center"/>
    </xf>
    <xf numFmtId="0" fontId="28" fillId="0" borderId="0" xfId="0" applyFont="1"/>
    <xf numFmtId="0" fontId="34" fillId="0" borderId="0" xfId="0" applyFont="1" applyFill="1" applyBorder="1"/>
    <xf numFmtId="3" fontId="34" fillId="0" borderId="0" xfId="0" applyNumberFormat="1" applyFont="1" applyFill="1" applyBorder="1" applyAlignment="1">
      <alignment horizontal="center" vertical="center"/>
    </xf>
    <xf numFmtId="3" fontId="34" fillId="0" borderId="0" xfId="0" applyNumberFormat="1" applyFont="1" applyFill="1" applyBorder="1" applyAlignment="1">
      <alignment horizontal="left" vertical="center" wrapText="1"/>
    </xf>
    <xf numFmtId="3" fontId="34" fillId="0" borderId="0" xfId="0" applyNumberFormat="1" applyFont="1" applyFill="1" applyBorder="1" applyAlignment="1">
      <alignment horizontal="center" vertical="center" wrapText="1"/>
    </xf>
    <xf numFmtId="1" fontId="34" fillId="0" borderId="0" xfId="0" applyNumberFormat="1" applyFont="1" applyFill="1" applyBorder="1" applyAlignment="1">
      <alignment horizontal="center" vertical="center" wrapText="1"/>
    </xf>
    <xf numFmtId="3" fontId="32" fillId="0" borderId="0" xfId="0" applyNumberFormat="1" applyFont="1" applyFill="1" applyBorder="1" applyAlignment="1">
      <alignment horizontal="center" vertical="center" wrapText="1"/>
    </xf>
    <xf numFmtId="3" fontId="34" fillId="0" borderId="24" xfId="0" applyNumberFormat="1" applyFont="1" applyFill="1" applyBorder="1" applyAlignment="1">
      <alignment horizontal="center" vertical="center"/>
    </xf>
    <xf numFmtId="3" fontId="34" fillId="0" borderId="0" xfId="0" applyNumberFormat="1" applyFont="1" applyFill="1" applyBorder="1" applyAlignment="1">
      <alignment vertical="center" wrapText="1"/>
    </xf>
    <xf numFmtId="2" fontId="34" fillId="0" borderId="0" xfId="0" applyNumberFormat="1" applyFont="1" applyFill="1" applyBorder="1" applyAlignment="1">
      <alignment horizontal="center" vertical="center"/>
    </xf>
    <xf numFmtId="3" fontId="34" fillId="0" borderId="0" xfId="0" applyNumberFormat="1" applyFont="1" applyFill="1" applyBorder="1" applyAlignment="1">
      <alignment horizontal="right" vertical="center"/>
    </xf>
    <xf numFmtId="3" fontId="39" fillId="0" borderId="0" xfId="0" applyNumberFormat="1" applyFont="1" applyFill="1" applyBorder="1" applyAlignment="1">
      <alignment horizontal="left" vertical="center"/>
    </xf>
    <xf numFmtId="3" fontId="40" fillId="0" borderId="0" xfId="0" applyNumberFormat="1" applyFont="1" applyFill="1" applyBorder="1" applyAlignment="1">
      <alignment horizontal="center" vertical="center"/>
    </xf>
    <xf numFmtId="3" fontId="32" fillId="0" borderId="11" xfId="0" applyNumberFormat="1" applyFont="1" applyFill="1" applyBorder="1" applyAlignment="1">
      <alignment horizontal="center" vertical="center" wrapText="1"/>
    </xf>
    <xf numFmtId="2" fontId="32" fillId="0" borderId="11" xfId="0" applyNumberFormat="1" applyFont="1" applyFill="1" applyBorder="1" applyAlignment="1">
      <alignment horizontal="center" vertical="center" wrapText="1"/>
    </xf>
    <xf numFmtId="167" fontId="34" fillId="0" borderId="14" xfId="0" applyNumberFormat="1" applyFont="1" applyFill="1" applyBorder="1" applyAlignment="1">
      <alignment horizontal="center" vertical="center" wrapText="1"/>
    </xf>
    <xf numFmtId="3" fontId="34" fillId="0" borderId="14" xfId="0" applyNumberFormat="1" applyFont="1" applyFill="1" applyBorder="1" applyAlignment="1">
      <alignment horizontal="center" vertical="center" wrapText="1"/>
    </xf>
    <xf numFmtId="3" fontId="34" fillId="0" borderId="14" xfId="0" applyNumberFormat="1" applyFont="1" applyFill="1" applyBorder="1" applyAlignment="1">
      <alignment horizontal="center" vertical="center"/>
    </xf>
    <xf numFmtId="3" fontId="32" fillId="0" borderId="14" xfId="0" applyNumberFormat="1" applyFont="1" applyFill="1" applyBorder="1" applyAlignment="1">
      <alignment horizontal="center" vertical="center" wrapText="1"/>
    </xf>
    <xf numFmtId="3" fontId="32" fillId="0" borderId="14" xfId="0" applyNumberFormat="1" applyFont="1" applyFill="1" applyBorder="1" applyAlignment="1">
      <alignment horizontal="left" vertical="center" wrapText="1"/>
    </xf>
    <xf numFmtId="2" fontId="32" fillId="0" borderId="14" xfId="0" applyNumberFormat="1" applyFont="1" applyFill="1" applyBorder="1" applyAlignment="1">
      <alignment horizontal="center" vertical="center" wrapText="1"/>
    </xf>
    <xf numFmtId="3" fontId="32" fillId="0" borderId="14" xfId="0" applyNumberFormat="1" applyFont="1" applyBorder="1" applyAlignment="1">
      <alignment horizontal="center" vertical="center" wrapText="1"/>
    </xf>
    <xf numFmtId="3" fontId="43" fillId="0" borderId="14" xfId="0" applyNumberFormat="1" applyFont="1" applyFill="1" applyBorder="1" applyAlignment="1">
      <alignment horizontal="left" vertical="center" wrapText="1"/>
    </xf>
    <xf numFmtId="3" fontId="47" fillId="0" borderId="14" xfId="0" applyNumberFormat="1" applyFont="1" applyFill="1" applyBorder="1" applyAlignment="1">
      <alignment horizontal="left" vertical="center" wrapText="1"/>
    </xf>
    <xf numFmtId="3" fontId="40" fillId="0" borderId="14" xfId="0" applyNumberFormat="1" applyFont="1" applyFill="1" applyBorder="1" applyAlignment="1">
      <alignment horizontal="center" vertical="center"/>
    </xf>
    <xf numFmtId="3" fontId="40" fillId="0" borderId="14" xfId="0" applyNumberFormat="1" applyFont="1" applyFill="1" applyBorder="1" applyAlignment="1">
      <alignment horizontal="center" vertical="center" wrapText="1"/>
    </xf>
    <xf numFmtId="1" fontId="34" fillId="0" borderId="14" xfId="0" applyNumberFormat="1" applyFont="1" applyFill="1" applyBorder="1" applyAlignment="1">
      <alignment horizontal="center" vertical="center" wrapText="1"/>
    </xf>
    <xf numFmtId="3" fontId="34" fillId="0" borderId="14" xfId="0" applyNumberFormat="1" applyFont="1" applyBorder="1" applyAlignment="1">
      <alignment horizontal="center" vertical="center" wrapText="1"/>
    </xf>
    <xf numFmtId="3" fontId="34" fillId="0" borderId="14" xfId="0" applyNumberFormat="1" applyFont="1" applyFill="1" applyBorder="1" applyAlignment="1">
      <alignment horizontal="left" vertical="center" wrapText="1"/>
    </xf>
    <xf numFmtId="0" fontId="49" fillId="0" borderId="0" xfId="0" applyFont="1" applyAlignment="1">
      <alignment vertical="top" wrapText="1"/>
    </xf>
    <xf numFmtId="3" fontId="49" fillId="0" borderId="0" xfId="0" applyNumberFormat="1" applyFont="1" applyAlignment="1">
      <alignment vertical="top" wrapText="1"/>
    </xf>
    <xf numFmtId="0" fontId="48" fillId="0" borderId="2" xfId="0" applyFont="1" applyBorder="1" applyAlignment="1">
      <alignment vertical="top" wrapText="1"/>
    </xf>
    <xf numFmtId="0" fontId="48" fillId="0" borderId="2" xfId="0" applyFont="1" applyBorder="1" applyAlignment="1">
      <alignment horizontal="right" vertical="top" wrapText="1"/>
    </xf>
    <xf numFmtId="0" fontId="4" fillId="0" borderId="0" xfId="0" applyFont="1" applyAlignment="1">
      <alignment vertical="top" wrapText="1"/>
    </xf>
    <xf numFmtId="0" fontId="48" fillId="5" borderId="1" xfId="0" applyFont="1" applyFill="1" applyBorder="1" applyAlignment="1">
      <alignment vertical="top" wrapText="1"/>
    </xf>
    <xf numFmtId="3" fontId="48" fillId="5" borderId="1" xfId="0" applyNumberFormat="1" applyFont="1" applyFill="1" applyBorder="1" applyAlignment="1">
      <alignment vertical="top" wrapText="1"/>
    </xf>
    <xf numFmtId="0" fontId="3" fillId="0" borderId="0" xfId="0" applyFont="1" applyFill="1" applyAlignment="1">
      <alignment horizontal="right" vertical="top" wrapText="1"/>
    </xf>
    <xf numFmtId="0" fontId="50" fillId="0" borderId="0" xfId="0" applyFont="1" applyAlignment="1">
      <alignment horizontal="right" vertical="top" wrapText="1"/>
    </xf>
    <xf numFmtId="0" fontId="51" fillId="0" borderId="0" xfId="0" applyFont="1" applyAlignment="1">
      <alignment horizontal="right" vertical="top" wrapText="1"/>
    </xf>
    <xf numFmtId="0" fontId="55" fillId="0" borderId="0" xfId="7" applyFont="1"/>
    <xf numFmtId="0" fontId="53" fillId="0" borderId="0" xfId="7" applyFont="1"/>
    <xf numFmtId="0" fontId="54" fillId="0" borderId="0" xfId="7" applyFont="1"/>
    <xf numFmtId="0" fontId="54" fillId="0" borderId="0" xfId="7"/>
    <xf numFmtId="0" fontId="56" fillId="9" borderId="16" xfId="7" applyFont="1" applyFill="1" applyBorder="1" applyAlignment="1">
      <alignment horizontal="center" vertical="center" wrapText="1"/>
    </xf>
    <xf numFmtId="3" fontId="56" fillId="9" borderId="16" xfId="7" applyNumberFormat="1" applyFont="1" applyFill="1" applyBorder="1" applyAlignment="1">
      <alignment horizontal="center" vertical="center" wrapText="1"/>
    </xf>
    <xf numFmtId="0" fontId="58" fillId="0" borderId="0" xfId="7" applyFont="1"/>
    <xf numFmtId="0" fontId="57" fillId="0" borderId="25" xfId="7" applyFont="1" applyFill="1" applyBorder="1" applyAlignment="1">
      <alignment horizontal="left" vertical="center"/>
    </xf>
    <xf numFmtId="0" fontId="59" fillId="0" borderId="1" xfId="7" applyFont="1" applyFill="1" applyBorder="1" applyAlignment="1">
      <alignment horizontal="center" vertical="center"/>
    </xf>
    <xf numFmtId="0" fontId="57" fillId="0" borderId="1" xfId="7" applyFont="1" applyFill="1" applyBorder="1" applyAlignment="1">
      <alignment horizontal="center" vertical="center"/>
    </xf>
    <xf numFmtId="0" fontId="57" fillId="0" borderId="26" xfId="7" applyFont="1" applyFill="1" applyBorder="1" applyAlignment="1">
      <alignment horizontal="center" vertical="center"/>
    </xf>
    <xf numFmtId="0" fontId="58" fillId="0" borderId="0" xfId="7" applyFont="1" applyFill="1"/>
    <xf numFmtId="0" fontId="59" fillId="0" borderId="16" xfId="7" applyFont="1" applyBorder="1" applyAlignment="1">
      <alignment horizontal="center" vertical="center" wrapText="1"/>
    </xf>
    <xf numFmtId="0" fontId="59" fillId="0" borderId="16" xfId="7" applyFont="1" applyFill="1" applyBorder="1" applyAlignment="1">
      <alignment vertical="center" wrapText="1"/>
    </xf>
    <xf numFmtId="0" fontId="59" fillId="0" borderId="16" xfId="7" applyFont="1" applyFill="1" applyBorder="1" applyAlignment="1">
      <alignment horizontal="left" vertical="center" wrapText="1"/>
    </xf>
    <xf numFmtId="3" fontId="59" fillId="0" borderId="16" xfId="7" applyNumberFormat="1" applyFont="1" applyFill="1" applyBorder="1" applyAlignment="1">
      <alignment horizontal="center" vertical="center" wrapText="1"/>
    </xf>
    <xf numFmtId="0" fontId="59" fillId="0" borderId="16" xfId="7" applyFont="1" applyBorder="1" applyAlignment="1">
      <alignment horizontal="right" vertical="center" wrapText="1"/>
    </xf>
    <xf numFmtId="0" fontId="59" fillId="0" borderId="16" xfId="7" applyFont="1" applyBorder="1" applyAlignment="1">
      <alignment vertical="center" wrapText="1"/>
    </xf>
    <xf numFmtId="0" fontId="60" fillId="0" borderId="16" xfId="7" applyFont="1" applyBorder="1" applyAlignment="1">
      <alignment horizontal="left" vertical="center" wrapText="1"/>
    </xf>
    <xf numFmtId="0" fontId="60" fillId="0" borderId="16" xfId="7" applyFont="1" applyBorder="1" applyAlignment="1">
      <alignment vertical="center" wrapText="1"/>
    </xf>
    <xf numFmtId="0" fontId="60" fillId="0" borderId="16" xfId="7" applyFont="1" applyFill="1" applyBorder="1" applyAlignment="1">
      <alignment vertical="center" wrapText="1"/>
    </xf>
    <xf numFmtId="0" fontId="59" fillId="0" borderId="16" xfId="7" applyFont="1" applyFill="1" applyBorder="1" applyAlignment="1">
      <alignment horizontal="center" vertical="center" wrapText="1"/>
    </xf>
    <xf numFmtId="0" fontId="59" fillId="0" borderId="16" xfId="7" applyFont="1" applyFill="1" applyBorder="1" applyAlignment="1">
      <alignment horizontal="right" vertical="center" wrapText="1"/>
    </xf>
    <xf numFmtId="0" fontId="54" fillId="0" borderId="16" xfId="7" applyBorder="1"/>
    <xf numFmtId="0" fontId="53" fillId="0" borderId="16" xfId="7" applyFont="1" applyBorder="1"/>
    <xf numFmtId="0" fontId="54" fillId="0" borderId="16" xfId="7" applyFont="1" applyBorder="1"/>
    <xf numFmtId="0" fontId="57" fillId="0" borderId="16" xfId="7" applyFont="1" applyFill="1" applyBorder="1" applyAlignment="1">
      <alignment horizontal="right" vertical="center" wrapText="1"/>
    </xf>
    <xf numFmtId="0" fontId="61" fillId="0" borderId="16" xfId="7" applyFont="1" applyBorder="1"/>
    <xf numFmtId="0" fontId="62" fillId="0" borderId="16" xfId="7" applyFont="1" applyBorder="1"/>
    <xf numFmtId="0" fontId="4" fillId="0" borderId="0" xfId="0" applyFont="1" applyFill="1" applyAlignment="1">
      <alignment vertical="top" wrapText="1"/>
    </xf>
    <xf numFmtId="0" fontId="3" fillId="0" borderId="0" xfId="0" applyFont="1" applyFill="1" applyAlignment="1">
      <alignment vertical="top" wrapText="1"/>
    </xf>
    <xf numFmtId="0" fontId="4" fillId="0" borderId="0" xfId="0" applyFont="1" applyFill="1" applyBorder="1" applyAlignment="1">
      <alignment vertical="top" wrapText="1"/>
    </xf>
    <xf numFmtId="0" fontId="9" fillId="0" borderId="0" xfId="1" applyFont="1" applyFill="1" applyAlignment="1">
      <alignment vertical="top" wrapText="1"/>
    </xf>
    <xf numFmtId="0" fontId="64" fillId="0" borderId="0" xfId="0" applyFont="1" applyFill="1" applyBorder="1"/>
    <xf numFmtId="0" fontId="0" fillId="0" borderId="0" xfId="0" applyFont="1" applyFill="1"/>
    <xf numFmtId="0" fontId="0" fillId="0" borderId="0" xfId="0" applyFill="1"/>
    <xf numFmtId="0" fontId="12" fillId="0" borderId="0" xfId="1" applyFont="1" applyFill="1" applyAlignment="1">
      <alignment wrapText="1"/>
    </xf>
    <xf numFmtId="3" fontId="32" fillId="0" borderId="14" xfId="0" applyNumberFormat="1" applyFont="1" applyFill="1" applyBorder="1" applyAlignment="1">
      <alignment horizontal="left" vertical="center" wrapText="1"/>
    </xf>
    <xf numFmtId="0" fontId="65" fillId="0" borderId="0" xfId="0" applyFont="1" applyAlignment="1">
      <alignment wrapText="1"/>
    </xf>
    <xf numFmtId="0" fontId="66" fillId="0" borderId="1" xfId="0" applyFont="1" applyBorder="1" applyAlignment="1">
      <alignment vertical="top" wrapText="1"/>
    </xf>
    <xf numFmtId="0" fontId="67" fillId="0" borderId="0" xfId="0" applyFont="1"/>
    <xf numFmtId="0" fontId="67" fillId="0" borderId="0" xfId="0" applyFont="1" applyAlignment="1">
      <alignment wrapText="1"/>
    </xf>
    <xf numFmtId="0" fontId="66" fillId="0" borderId="1" xfId="0" applyFont="1" applyBorder="1" applyAlignment="1">
      <alignment horizontal="right" vertical="top" wrapText="1"/>
    </xf>
    <xf numFmtId="0" fontId="67" fillId="0" borderId="0" xfId="0" applyFont="1" applyAlignment="1">
      <alignment horizontal="center" vertical="top"/>
    </xf>
    <xf numFmtId="0" fontId="0" fillId="0" borderId="3" xfId="0" applyBorder="1"/>
    <xf numFmtId="0" fontId="67" fillId="0" borderId="3" xfId="0" applyFont="1" applyBorder="1" applyAlignment="1">
      <alignment wrapText="1"/>
    </xf>
    <xf numFmtId="0" fontId="66" fillId="0" borderId="3" xfId="0" applyFont="1" applyBorder="1" applyAlignment="1">
      <alignment wrapText="1"/>
    </xf>
    <xf numFmtId="0" fontId="0" fillId="0" borderId="0" xfId="0" applyAlignment="1">
      <alignment horizontal="center" vertical="top"/>
    </xf>
    <xf numFmtId="3" fontId="46" fillId="0" borderId="14" xfId="0" applyNumberFormat="1" applyFont="1" applyFill="1" applyBorder="1" applyAlignment="1">
      <alignment horizontal="right" vertical="center" wrapText="1"/>
    </xf>
    <xf numFmtId="2" fontId="34" fillId="0" borderId="14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vertical="top" wrapText="1"/>
    </xf>
    <xf numFmtId="0" fontId="9" fillId="2" borderId="0" xfId="1" quotePrefix="1" applyNumberFormat="1" applyFont="1" applyFill="1" applyAlignment="1">
      <alignment horizontal="left" vertical="top" wrapText="1"/>
    </xf>
    <xf numFmtId="0" fontId="8" fillId="2" borderId="0" xfId="1" applyFont="1" applyFill="1" applyAlignment="1">
      <alignment horizontal="left" vertical="top" wrapText="1"/>
    </xf>
    <xf numFmtId="0" fontId="12" fillId="2" borderId="0" xfId="1" applyNumberFormat="1" applyFont="1" applyFill="1" applyAlignment="1">
      <alignment vertical="top" wrapText="1"/>
    </xf>
    <xf numFmtId="3" fontId="27" fillId="0" borderId="21" xfId="0" applyNumberFormat="1" applyFont="1" applyBorder="1" applyAlignment="1">
      <alignment horizontal="center"/>
    </xf>
    <xf numFmtId="0" fontId="57" fillId="9" borderId="25" xfId="7" applyFont="1" applyFill="1" applyBorder="1" applyAlignment="1">
      <alignment horizontal="center" vertical="center"/>
    </xf>
    <xf numFmtId="0" fontId="57" fillId="9" borderId="1" xfId="7" applyFont="1" applyFill="1" applyBorder="1" applyAlignment="1">
      <alignment horizontal="center" vertical="center"/>
    </xf>
    <xf numFmtId="0" fontId="57" fillId="9" borderId="26" xfId="7" applyFont="1" applyFill="1" applyBorder="1" applyAlignment="1">
      <alignment horizontal="center" vertical="center"/>
    </xf>
    <xf numFmtId="3" fontId="40" fillId="0" borderId="0" xfId="0" applyNumberFormat="1" applyFont="1" applyFill="1" applyBorder="1" applyAlignment="1">
      <alignment horizontal="left" vertical="center" wrapText="1"/>
    </xf>
    <xf numFmtId="3" fontId="32" fillId="0" borderId="14" xfId="0" applyNumberFormat="1" applyFont="1" applyFill="1" applyBorder="1" applyAlignment="1">
      <alignment horizontal="center" vertical="center" wrapText="1"/>
    </xf>
    <xf numFmtId="3" fontId="32" fillId="8" borderId="23" xfId="0" applyNumberFormat="1" applyFont="1" applyFill="1" applyBorder="1" applyAlignment="1">
      <alignment horizontal="center" vertical="center"/>
    </xf>
    <xf numFmtId="3" fontId="32" fillId="0" borderId="23" xfId="0" applyNumberFormat="1" applyFont="1" applyFill="1" applyBorder="1" applyAlignment="1">
      <alignment horizontal="center" vertical="center"/>
    </xf>
    <xf numFmtId="3" fontId="32" fillId="0" borderId="22" xfId="0" applyNumberFormat="1" applyFont="1" applyFill="1" applyBorder="1" applyAlignment="1">
      <alignment horizontal="center" vertical="center" wrapText="1"/>
    </xf>
    <xf numFmtId="3" fontId="32" fillId="0" borderId="14" xfId="0" applyNumberFormat="1" applyFont="1" applyFill="1" applyBorder="1" applyAlignment="1">
      <alignment horizontal="left" vertical="center" wrapText="1"/>
    </xf>
  </cellXfs>
  <cellStyles count="10">
    <cellStyle name="Good" xfId="2" builtinId="26"/>
    <cellStyle name="Hyperlink 2" xfId="5"/>
    <cellStyle name="Normal" xfId="0" builtinId="0"/>
    <cellStyle name="Normál 19" xfId="8"/>
    <cellStyle name="Normal 2" xfId="6"/>
    <cellStyle name="Normál 2" xfId="1"/>
    <cellStyle name="Normál 20" xfId="9"/>
    <cellStyle name="Normal 3" xfId="7"/>
    <cellStyle name="Normál 3" xfId="3"/>
    <cellStyle name="Normál 4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923925</xdr:colOff>
      <xdr:row>181</xdr:row>
      <xdr:rowOff>0</xdr:rowOff>
    </xdr:from>
    <xdr:ext cx="184731" cy="264560"/>
    <xdr:sp macro="" textlink="">
      <xdr:nvSpPr>
        <xdr:cNvPr id="2" name="Szövegdoboz 1">
          <a:extLst>
            <a:ext uri="{FF2B5EF4-FFF2-40B4-BE49-F238E27FC236}">
              <a16:creationId xmlns:a16="http://schemas.microsoft.com/office/drawing/2014/main" xmlns="" id="{5D922E01-E83F-4482-A49A-DF8CB1978FC3}"/>
            </a:ext>
          </a:extLst>
        </xdr:cNvPr>
        <xdr:cNvSpPr txBox="1"/>
      </xdr:nvSpPr>
      <xdr:spPr>
        <a:xfrm>
          <a:off x="143827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923925</xdr:colOff>
      <xdr:row>181</xdr:row>
      <xdr:rowOff>0</xdr:rowOff>
    </xdr:from>
    <xdr:ext cx="184731" cy="264560"/>
    <xdr:sp macro="" textlink="">
      <xdr:nvSpPr>
        <xdr:cNvPr id="3" name="Szövegdoboz 2">
          <a:extLst>
            <a:ext uri="{FF2B5EF4-FFF2-40B4-BE49-F238E27FC236}">
              <a16:creationId xmlns:a16="http://schemas.microsoft.com/office/drawing/2014/main" xmlns="" id="{A7870351-7576-469C-A88B-71EB0AEC2924}"/>
            </a:ext>
          </a:extLst>
        </xdr:cNvPr>
        <xdr:cNvSpPr txBox="1"/>
      </xdr:nvSpPr>
      <xdr:spPr>
        <a:xfrm>
          <a:off x="143827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923925</xdr:colOff>
      <xdr:row>181</xdr:row>
      <xdr:rowOff>0</xdr:rowOff>
    </xdr:from>
    <xdr:ext cx="184731" cy="264560"/>
    <xdr:sp macro="" textlink="">
      <xdr:nvSpPr>
        <xdr:cNvPr id="4" name="Szövegdoboz 3">
          <a:extLst>
            <a:ext uri="{FF2B5EF4-FFF2-40B4-BE49-F238E27FC236}">
              <a16:creationId xmlns:a16="http://schemas.microsoft.com/office/drawing/2014/main" xmlns="" id="{E15CDCAB-B373-498D-B028-42EA12F394DD}"/>
            </a:ext>
          </a:extLst>
        </xdr:cNvPr>
        <xdr:cNvSpPr txBox="1"/>
      </xdr:nvSpPr>
      <xdr:spPr>
        <a:xfrm>
          <a:off x="143827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923925</xdr:colOff>
      <xdr:row>181</xdr:row>
      <xdr:rowOff>0</xdr:rowOff>
    </xdr:from>
    <xdr:ext cx="184731" cy="264560"/>
    <xdr:sp macro="" textlink="">
      <xdr:nvSpPr>
        <xdr:cNvPr id="5" name="Szövegdoboz 4">
          <a:extLst>
            <a:ext uri="{FF2B5EF4-FFF2-40B4-BE49-F238E27FC236}">
              <a16:creationId xmlns:a16="http://schemas.microsoft.com/office/drawing/2014/main" xmlns="" id="{1EA2C6E8-7E8B-442A-B275-AC68F68151AB}"/>
            </a:ext>
          </a:extLst>
        </xdr:cNvPr>
        <xdr:cNvSpPr txBox="1"/>
      </xdr:nvSpPr>
      <xdr:spPr>
        <a:xfrm>
          <a:off x="143827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923925</xdr:colOff>
      <xdr:row>181</xdr:row>
      <xdr:rowOff>0</xdr:rowOff>
    </xdr:from>
    <xdr:ext cx="184731" cy="264560"/>
    <xdr:sp macro="" textlink="">
      <xdr:nvSpPr>
        <xdr:cNvPr id="6" name="Szövegdoboz 5">
          <a:extLst>
            <a:ext uri="{FF2B5EF4-FFF2-40B4-BE49-F238E27FC236}">
              <a16:creationId xmlns:a16="http://schemas.microsoft.com/office/drawing/2014/main" xmlns="" id="{EBF733FE-11B6-4B2A-B7F3-BE4CC56402CA}"/>
            </a:ext>
          </a:extLst>
        </xdr:cNvPr>
        <xdr:cNvSpPr txBox="1"/>
      </xdr:nvSpPr>
      <xdr:spPr>
        <a:xfrm>
          <a:off x="143827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923925</xdr:colOff>
      <xdr:row>181</xdr:row>
      <xdr:rowOff>0</xdr:rowOff>
    </xdr:from>
    <xdr:ext cx="184731" cy="264560"/>
    <xdr:sp macro="" textlink="">
      <xdr:nvSpPr>
        <xdr:cNvPr id="7" name="Szövegdoboz 6">
          <a:extLst>
            <a:ext uri="{FF2B5EF4-FFF2-40B4-BE49-F238E27FC236}">
              <a16:creationId xmlns:a16="http://schemas.microsoft.com/office/drawing/2014/main" xmlns="" id="{D5DF4AAE-51E5-408E-A903-733DA6C71DC4}"/>
            </a:ext>
          </a:extLst>
        </xdr:cNvPr>
        <xdr:cNvSpPr txBox="1"/>
      </xdr:nvSpPr>
      <xdr:spPr>
        <a:xfrm>
          <a:off x="143827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923925</xdr:colOff>
      <xdr:row>204</xdr:row>
      <xdr:rowOff>0</xdr:rowOff>
    </xdr:from>
    <xdr:ext cx="184731" cy="264560"/>
    <xdr:sp macro="" textlink="">
      <xdr:nvSpPr>
        <xdr:cNvPr id="8" name="Szövegdoboz 7">
          <a:extLst>
            <a:ext uri="{FF2B5EF4-FFF2-40B4-BE49-F238E27FC236}">
              <a16:creationId xmlns:a16="http://schemas.microsoft.com/office/drawing/2014/main" xmlns="" id="{5585B89C-C2D4-47E2-86A5-A113330F3329}"/>
            </a:ext>
          </a:extLst>
        </xdr:cNvPr>
        <xdr:cNvSpPr txBox="1"/>
      </xdr:nvSpPr>
      <xdr:spPr>
        <a:xfrm>
          <a:off x="1438275" y="781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923925</xdr:colOff>
      <xdr:row>204</xdr:row>
      <xdr:rowOff>0</xdr:rowOff>
    </xdr:from>
    <xdr:ext cx="184731" cy="264560"/>
    <xdr:sp macro="" textlink="">
      <xdr:nvSpPr>
        <xdr:cNvPr id="9" name="Szövegdoboz 8">
          <a:extLst>
            <a:ext uri="{FF2B5EF4-FFF2-40B4-BE49-F238E27FC236}">
              <a16:creationId xmlns:a16="http://schemas.microsoft.com/office/drawing/2014/main" xmlns="" id="{5E90DE6C-19E8-4E95-B8CC-A0727389B3CB}"/>
            </a:ext>
          </a:extLst>
        </xdr:cNvPr>
        <xdr:cNvSpPr txBox="1"/>
      </xdr:nvSpPr>
      <xdr:spPr>
        <a:xfrm>
          <a:off x="1438275" y="781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923925</xdr:colOff>
      <xdr:row>204</xdr:row>
      <xdr:rowOff>0</xdr:rowOff>
    </xdr:from>
    <xdr:ext cx="184731" cy="264560"/>
    <xdr:sp macro="" textlink="">
      <xdr:nvSpPr>
        <xdr:cNvPr id="10" name="Szövegdoboz 9">
          <a:extLst>
            <a:ext uri="{FF2B5EF4-FFF2-40B4-BE49-F238E27FC236}">
              <a16:creationId xmlns:a16="http://schemas.microsoft.com/office/drawing/2014/main" xmlns="" id="{AA40D495-49FC-4840-8592-FB706AF9A0CB}"/>
            </a:ext>
          </a:extLst>
        </xdr:cNvPr>
        <xdr:cNvSpPr txBox="1"/>
      </xdr:nvSpPr>
      <xdr:spPr>
        <a:xfrm>
          <a:off x="1438275" y="781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u-HU"/>
        </a:p>
      </xdr:txBody>
    </xdr:sp>
    <xdr:clientData/>
  </xdr:one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3"/>
  <sheetViews>
    <sheetView workbookViewId="0">
      <selection activeCell="C6" sqref="C6"/>
    </sheetView>
  </sheetViews>
  <sheetFormatPr defaultColWidth="9.109375" defaultRowHeight="15.6"/>
  <cols>
    <col min="1" max="1" width="36.44140625" style="10" customWidth="1"/>
    <col min="2" max="4" width="15.6640625" style="10" customWidth="1"/>
    <col min="5" max="16384" width="9.109375" style="10"/>
  </cols>
  <sheetData>
    <row r="1" spans="1:4">
      <c r="A1" s="251"/>
      <c r="B1" s="252" t="s">
        <v>7</v>
      </c>
      <c r="C1" s="252" t="s">
        <v>8</v>
      </c>
      <c r="D1" s="252" t="s">
        <v>456</v>
      </c>
    </row>
    <row r="2" spans="1:4">
      <c r="A2" s="249" t="s">
        <v>215</v>
      </c>
      <c r="B2" s="250">
        <f>építészet!H203</f>
        <v>0</v>
      </c>
      <c r="C2" s="250">
        <f>építészet!I203</f>
        <v>0</v>
      </c>
      <c r="D2" s="250">
        <f t="shared" ref="D2:D8" si="0">SUM(B2,C2)</f>
        <v>0</v>
      </c>
    </row>
    <row r="3" spans="1:4">
      <c r="A3" s="249" t="s">
        <v>444</v>
      </c>
      <c r="B3" s="250">
        <f>gépészet!F428</f>
        <v>0</v>
      </c>
      <c r="C3" s="250">
        <f>gépészet!G428</f>
        <v>0</v>
      </c>
      <c r="D3" s="250">
        <f t="shared" si="0"/>
        <v>0</v>
      </c>
    </row>
    <row r="4" spans="1:4">
      <c r="A4" s="249" t="s">
        <v>445</v>
      </c>
      <c r="B4" s="250">
        <f>elektromos!G102</f>
        <v>0</v>
      </c>
      <c r="C4" s="250">
        <f>elektromos!H102</f>
        <v>0</v>
      </c>
      <c r="D4" s="250">
        <f t="shared" si="0"/>
        <v>0</v>
      </c>
    </row>
    <row r="5" spans="1:4">
      <c r="A5" s="249" t="s">
        <v>446</v>
      </c>
      <c r="B5" s="249">
        <f>tűzjelző!I39</f>
        <v>0</v>
      </c>
      <c r="C5" s="249">
        <f>tűzjelző!J39</f>
        <v>0</v>
      </c>
      <c r="D5" s="250">
        <f t="shared" si="0"/>
        <v>0</v>
      </c>
    </row>
    <row r="6" spans="1:4">
      <c r="A6" s="249" t="s">
        <v>447</v>
      </c>
      <c r="B6" s="250">
        <f>környezetrendezés!G17</f>
        <v>0</v>
      </c>
      <c r="C6" s="250">
        <f>környezetrendezés!H17</f>
        <v>0</v>
      </c>
      <c r="D6" s="250">
        <f>SUM(B6,C6)</f>
        <v>0</v>
      </c>
    </row>
    <row r="7" spans="1:4">
      <c r="A7" s="249" t="s">
        <v>722</v>
      </c>
      <c r="B7" s="250">
        <f>egyéb!G2</f>
        <v>0</v>
      </c>
      <c r="C7" s="250">
        <f>egyéb!H2</f>
        <v>0</v>
      </c>
      <c r="D7" s="250">
        <f t="shared" si="0"/>
        <v>0</v>
      </c>
    </row>
    <row r="8" spans="1:4">
      <c r="A8" s="254" t="s">
        <v>666</v>
      </c>
      <c r="B8" s="255">
        <f>ROUND(SUM(B2:B6),0)</f>
        <v>0</v>
      </c>
      <c r="C8" s="255">
        <f>ROUND(SUM(C2:C6), 0)</f>
        <v>0</v>
      </c>
      <c r="D8" s="255">
        <f t="shared" si="0"/>
        <v>0</v>
      </c>
    </row>
    <row r="13" spans="1:4">
      <c r="A13" s="297"/>
    </row>
  </sheetData>
  <pageMargins left="1" right="1" top="1" bottom="1" header="0.41666666666666669" footer="0.41666666666666669"/>
  <pageSetup paperSize="9" orientation="portrait" useFirstPageNumber="1" r:id="rId1"/>
  <headerFooter>
    <oddHeader>&amp;C&amp;"Times New Roman,bold"&amp;12Munkanem összesítő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L203"/>
  <sheetViews>
    <sheetView tabSelected="1" topLeftCell="A42" workbookViewId="0">
      <selection activeCell="F49" sqref="F49:G49"/>
    </sheetView>
  </sheetViews>
  <sheetFormatPr defaultColWidth="9.109375" defaultRowHeight="13.2"/>
  <cols>
    <col min="1" max="1" width="4.33203125" style="7" customWidth="1"/>
    <col min="2" max="2" width="9.33203125" style="1" customWidth="1"/>
    <col min="3" max="3" width="36.6640625" style="1" customWidth="1"/>
    <col min="4" max="4" width="6.6640625" style="5" customWidth="1"/>
    <col min="5" max="5" width="6.6640625" style="1" customWidth="1"/>
    <col min="6" max="7" width="8.33203125" style="5" customWidth="1"/>
    <col min="8" max="9" width="10.33203125" style="5" customWidth="1"/>
    <col min="10" max="10" width="15.6640625" style="1" customWidth="1"/>
    <col min="11" max="12" width="9.109375" style="289"/>
    <col min="13" max="16384" width="9.109375" style="1"/>
  </cols>
  <sheetData>
    <row r="1" spans="1:12" s="253" customFormat="1" ht="26.4">
      <c r="A1" s="6" t="s">
        <v>0</v>
      </c>
      <c r="B1" s="3" t="s">
        <v>1</v>
      </c>
      <c r="C1" s="3" t="s">
        <v>2</v>
      </c>
      <c r="D1" s="4" t="s">
        <v>3</v>
      </c>
      <c r="E1" s="3" t="s">
        <v>4</v>
      </c>
      <c r="F1" s="4" t="s">
        <v>5</v>
      </c>
      <c r="G1" s="4" t="s">
        <v>6</v>
      </c>
      <c r="H1" s="4" t="s">
        <v>7</v>
      </c>
      <c r="I1" s="4" t="s">
        <v>8</v>
      </c>
      <c r="K1" s="288"/>
      <c r="L1" s="288"/>
    </row>
    <row r="2" spans="1:12" s="253" customFormat="1">
      <c r="A2" s="309" t="s">
        <v>9</v>
      </c>
      <c r="B2" s="309"/>
      <c r="C2" s="309"/>
      <c r="D2" s="309"/>
      <c r="E2" s="309"/>
      <c r="F2" s="309"/>
      <c r="G2" s="8"/>
      <c r="H2" s="8"/>
      <c r="I2" s="8"/>
      <c r="K2" s="288"/>
      <c r="L2" s="288"/>
    </row>
    <row r="3" spans="1:12" ht="42">
      <c r="A3" s="7">
        <v>1</v>
      </c>
      <c r="B3" s="1" t="s">
        <v>10</v>
      </c>
      <c r="C3" s="2" t="s">
        <v>209</v>
      </c>
      <c r="D3" s="5">
        <v>2</v>
      </c>
      <c r="E3" s="1" t="s">
        <v>11</v>
      </c>
      <c r="H3" s="5">
        <f>ROUND(D3*F3, 0)</f>
        <v>0</v>
      </c>
      <c r="I3" s="5">
        <f>ROUND(D3*G3, 0)</f>
        <v>0</v>
      </c>
    </row>
    <row r="5" spans="1:12" ht="39.6">
      <c r="A5" s="7">
        <v>2</v>
      </c>
      <c r="B5" s="1" t="s">
        <v>12</v>
      </c>
      <c r="C5" s="2" t="s">
        <v>14</v>
      </c>
      <c r="D5" s="5">
        <v>10</v>
      </c>
      <c r="E5" s="1" t="s">
        <v>13</v>
      </c>
      <c r="H5" s="5">
        <f>ROUND(D5*F5, 0)</f>
        <v>0</v>
      </c>
      <c r="I5" s="5">
        <f>ROUND(D5*G5, 0)</f>
        <v>0</v>
      </c>
    </row>
    <row r="7" spans="1:12" s="253" customFormat="1">
      <c r="A7" s="309" t="s">
        <v>15</v>
      </c>
      <c r="B7" s="309"/>
      <c r="C7" s="309"/>
      <c r="D7" s="309"/>
      <c r="E7" s="309"/>
      <c r="F7" s="309"/>
      <c r="G7" s="8"/>
      <c r="H7" s="8"/>
      <c r="I7" s="8"/>
      <c r="K7" s="288"/>
      <c r="L7" s="288"/>
    </row>
    <row r="8" spans="1:12" ht="79.2">
      <c r="A8" s="7">
        <v>3</v>
      </c>
      <c r="B8" s="1" t="s">
        <v>16</v>
      </c>
      <c r="C8" s="2" t="s">
        <v>17</v>
      </c>
      <c r="D8" s="5">
        <v>15</v>
      </c>
      <c r="E8" s="1" t="s">
        <v>13</v>
      </c>
      <c r="H8" s="5">
        <f>ROUND(D8*F8, 0)</f>
        <v>0</v>
      </c>
      <c r="I8" s="5">
        <f>ROUND(D8*G8, 0)</f>
        <v>0</v>
      </c>
    </row>
    <row r="10" spans="1:12" ht="79.2">
      <c r="A10" s="7">
        <v>4</v>
      </c>
      <c r="B10" s="1" t="s">
        <v>18</v>
      </c>
      <c r="C10" s="2" t="s">
        <v>19</v>
      </c>
      <c r="D10" s="5">
        <v>4.5999999999999996</v>
      </c>
      <c r="E10" s="1" t="s">
        <v>13</v>
      </c>
      <c r="H10" s="5">
        <f>ROUND(D10*F10, 0)</f>
        <v>0</v>
      </c>
      <c r="I10" s="5">
        <f>ROUND(D10*G10, 0)</f>
        <v>0</v>
      </c>
    </row>
    <row r="12" spans="1:12" ht="52.8">
      <c r="A12" s="7">
        <v>5</v>
      </c>
      <c r="B12" s="1" t="s">
        <v>20</v>
      </c>
      <c r="C12" s="2" t="s">
        <v>22</v>
      </c>
      <c r="D12" s="5">
        <v>10</v>
      </c>
      <c r="E12" s="1" t="s">
        <v>21</v>
      </c>
      <c r="H12" s="5">
        <f>ROUND(D12*F12, 0)</f>
        <v>0</v>
      </c>
      <c r="I12" s="5">
        <f>ROUND(D12*G12, 0)</f>
        <v>0</v>
      </c>
    </row>
    <row r="14" spans="1:12" ht="39.6">
      <c r="A14" s="7">
        <v>6</v>
      </c>
      <c r="B14" s="1" t="s">
        <v>23</v>
      </c>
      <c r="C14" s="2" t="s">
        <v>24</v>
      </c>
      <c r="D14" s="5">
        <v>1</v>
      </c>
      <c r="E14" s="1" t="s">
        <v>11</v>
      </c>
      <c r="H14" s="5">
        <f>ROUND(D14*F14, 0)</f>
        <v>0</v>
      </c>
      <c r="I14" s="5">
        <f>ROUND(D14*G14, 0)</f>
        <v>0</v>
      </c>
    </row>
    <row r="16" spans="1:12" s="253" customFormat="1">
      <c r="A16" s="309" t="s">
        <v>25</v>
      </c>
      <c r="B16" s="309"/>
      <c r="C16" s="309"/>
      <c r="D16" s="309"/>
      <c r="E16" s="309"/>
      <c r="F16" s="309"/>
      <c r="G16" s="8"/>
      <c r="H16" s="8"/>
      <c r="I16" s="8"/>
      <c r="K16" s="288"/>
      <c r="L16" s="288"/>
    </row>
    <row r="17" spans="1:9" ht="66">
      <c r="A17" s="7">
        <v>7</v>
      </c>
      <c r="B17" s="1" t="s">
        <v>26</v>
      </c>
      <c r="C17" s="2" t="s">
        <v>28</v>
      </c>
      <c r="D17" s="5">
        <v>2</v>
      </c>
      <c r="E17" s="1" t="s">
        <v>27</v>
      </c>
      <c r="H17" s="5">
        <f>ROUND(D17*F17, 0)</f>
        <v>0</v>
      </c>
      <c r="I17" s="5">
        <f>ROUND(D17*G17, 0)</f>
        <v>0</v>
      </c>
    </row>
    <row r="19" spans="1:9" ht="39.6">
      <c r="A19" s="7">
        <v>8</v>
      </c>
      <c r="B19" s="1" t="s">
        <v>29</v>
      </c>
      <c r="C19" s="2" t="s">
        <v>31</v>
      </c>
      <c r="D19" s="5">
        <v>1</v>
      </c>
      <c r="E19" s="1" t="s">
        <v>30</v>
      </c>
      <c r="H19" s="5">
        <f>ROUND(D19*F19, 0)</f>
        <v>0</v>
      </c>
      <c r="I19" s="5">
        <f>ROUND(D19*G19, 0)</f>
        <v>0</v>
      </c>
    </row>
    <row r="21" spans="1:9" ht="26.4">
      <c r="A21" s="7">
        <v>9</v>
      </c>
      <c r="B21" s="1" t="s">
        <v>32</v>
      </c>
      <c r="C21" s="2" t="s">
        <v>33</v>
      </c>
      <c r="D21" s="5">
        <v>0.8</v>
      </c>
      <c r="E21" s="1" t="s">
        <v>13</v>
      </c>
      <c r="H21" s="5">
        <f>ROUND(D21*F21, 0)</f>
        <v>0</v>
      </c>
      <c r="I21" s="5">
        <f>ROUND(D21*G21, 0)</f>
        <v>0</v>
      </c>
    </row>
    <row r="23" spans="1:9" ht="92.4">
      <c r="A23" s="7">
        <v>10</v>
      </c>
      <c r="B23" s="1" t="s">
        <v>34</v>
      </c>
      <c r="C23" s="2" t="s">
        <v>35</v>
      </c>
      <c r="D23" s="5">
        <v>7</v>
      </c>
      <c r="E23" s="1" t="s">
        <v>27</v>
      </c>
      <c r="H23" s="5">
        <f>ROUND(D23*F23, 0)</f>
        <v>0</v>
      </c>
      <c r="I23" s="5">
        <f>ROUND(D23*G23, 0)</f>
        <v>0</v>
      </c>
    </row>
    <row r="24" spans="1:9" ht="26.4">
      <c r="C24" s="2" t="s">
        <v>36</v>
      </c>
    </row>
    <row r="26" spans="1:9" ht="79.2">
      <c r="A26" s="7">
        <v>11</v>
      </c>
      <c r="B26" s="1" t="s">
        <v>37</v>
      </c>
      <c r="C26" s="2" t="s">
        <v>38</v>
      </c>
      <c r="D26" s="5">
        <v>7</v>
      </c>
      <c r="E26" s="1" t="s">
        <v>27</v>
      </c>
      <c r="H26" s="5">
        <f>ROUND(D26*F26, 0)</f>
        <v>0</v>
      </c>
      <c r="I26" s="5">
        <f>ROUND(D26*G26, 0)</f>
        <v>0</v>
      </c>
    </row>
    <row r="27" spans="1:9" ht="26.4">
      <c r="C27" s="2" t="s">
        <v>39</v>
      </c>
    </row>
    <row r="29" spans="1:9" ht="92.4">
      <c r="A29" s="7">
        <v>12</v>
      </c>
      <c r="B29" s="1" t="s">
        <v>40</v>
      </c>
      <c r="C29" s="2" t="s">
        <v>41</v>
      </c>
      <c r="D29" s="5">
        <v>2</v>
      </c>
      <c r="E29" s="1" t="s">
        <v>13</v>
      </c>
      <c r="H29" s="5">
        <f>ROUND(D29*F29, 0)</f>
        <v>0</v>
      </c>
      <c r="I29" s="5">
        <f>ROUND(D29*G29, 0)</f>
        <v>0</v>
      </c>
    </row>
    <row r="30" spans="1:9" ht="26.4">
      <c r="C30" s="2" t="s">
        <v>42</v>
      </c>
    </row>
    <row r="32" spans="1:9" ht="66">
      <c r="A32" s="7">
        <v>13</v>
      </c>
      <c r="B32" s="1" t="s">
        <v>43</v>
      </c>
      <c r="C32" s="2" t="s">
        <v>45</v>
      </c>
      <c r="D32" s="5">
        <v>5.5</v>
      </c>
      <c r="E32" s="1" t="s">
        <v>44</v>
      </c>
      <c r="H32" s="5">
        <f>ROUND(D32*F32, 0)</f>
        <v>0</v>
      </c>
      <c r="I32" s="5">
        <f>ROUND(D32*G32, 0)</f>
        <v>0</v>
      </c>
    </row>
    <row r="34" spans="1:9" ht="39.6">
      <c r="A34" s="7">
        <v>14</v>
      </c>
      <c r="B34" s="1" t="s">
        <v>46</v>
      </c>
      <c r="C34" s="2" t="s">
        <v>47</v>
      </c>
      <c r="D34" s="5">
        <v>8</v>
      </c>
      <c r="E34" s="1" t="s">
        <v>44</v>
      </c>
      <c r="H34" s="5">
        <f>ROUND(D34*F34, 0)</f>
        <v>0</v>
      </c>
      <c r="I34" s="5">
        <f>ROUND(D34*G34, 0)</f>
        <v>0</v>
      </c>
    </row>
    <row r="36" spans="1:9" ht="39.6">
      <c r="A36" s="7">
        <v>15</v>
      </c>
      <c r="B36" s="1" t="s">
        <v>48</v>
      </c>
      <c r="C36" s="2" t="s">
        <v>49</v>
      </c>
      <c r="D36" s="5">
        <v>1</v>
      </c>
      <c r="E36" s="1" t="s">
        <v>11</v>
      </c>
      <c r="H36" s="5">
        <f>ROUND(D36*F36, 0)</f>
        <v>0</v>
      </c>
      <c r="I36" s="5">
        <f>ROUND(D36*G36, 0)</f>
        <v>0</v>
      </c>
    </row>
    <row r="38" spans="1:9" ht="39.6">
      <c r="A38" s="7">
        <v>16</v>
      </c>
      <c r="B38" s="1" t="s">
        <v>50</v>
      </c>
      <c r="C38" s="2" t="s">
        <v>51</v>
      </c>
      <c r="D38" s="5">
        <v>1</v>
      </c>
      <c r="E38" s="1" t="s">
        <v>11</v>
      </c>
      <c r="H38" s="5">
        <f>ROUND(D38*F38, 0)</f>
        <v>0</v>
      </c>
      <c r="I38" s="5">
        <f>ROUND(D38*G38, 0)</f>
        <v>0</v>
      </c>
    </row>
    <row r="40" spans="1:9" ht="39.6">
      <c r="A40" s="7">
        <v>17</v>
      </c>
      <c r="B40" s="1" t="s">
        <v>52</v>
      </c>
      <c r="C40" s="2" t="s">
        <v>53</v>
      </c>
      <c r="D40" s="5">
        <v>1</v>
      </c>
      <c r="E40" s="1" t="s">
        <v>11</v>
      </c>
      <c r="H40" s="5">
        <f>ROUND(D40*F40, 0)</f>
        <v>0</v>
      </c>
      <c r="I40" s="5">
        <f>ROUND(D40*G40, 0)</f>
        <v>0</v>
      </c>
    </row>
    <row r="42" spans="1:9" ht="26.4">
      <c r="A42" s="7">
        <v>18</v>
      </c>
      <c r="B42" s="1" t="s">
        <v>32</v>
      </c>
      <c r="C42" s="2" t="s">
        <v>54</v>
      </c>
      <c r="D42" s="5">
        <v>1.45</v>
      </c>
      <c r="E42" s="1" t="s">
        <v>13</v>
      </c>
      <c r="H42" s="5">
        <f>ROUND(D42*F42, 0)</f>
        <v>0</v>
      </c>
      <c r="I42" s="5">
        <f>ROUND(D42*G42, 0)</f>
        <v>0</v>
      </c>
    </row>
    <row r="44" spans="1:9" ht="66">
      <c r="A44" s="7">
        <v>19</v>
      </c>
      <c r="B44" s="1" t="s">
        <v>55</v>
      </c>
      <c r="C44" s="2" t="s">
        <v>56</v>
      </c>
      <c r="D44" s="5">
        <v>5.5</v>
      </c>
      <c r="E44" s="1" t="s">
        <v>44</v>
      </c>
      <c r="H44" s="5">
        <f>ROUND(D44*F44, 0)</f>
        <v>0</v>
      </c>
      <c r="I44" s="5">
        <f>ROUND(D44*G44, 0)</f>
        <v>0</v>
      </c>
    </row>
    <row r="46" spans="1:9" ht="66">
      <c r="A46" s="7">
        <v>20</v>
      </c>
      <c r="B46" s="1" t="s">
        <v>57</v>
      </c>
      <c r="C46" s="2" t="s">
        <v>58</v>
      </c>
      <c r="D46" s="5">
        <v>5.5</v>
      </c>
      <c r="E46" s="1" t="s">
        <v>44</v>
      </c>
      <c r="H46" s="5">
        <f>ROUND(D46*F46, 0)</f>
        <v>0</v>
      </c>
      <c r="I46" s="5">
        <f>ROUND(D46*G46, 0)</f>
        <v>0</v>
      </c>
    </row>
    <row r="47" spans="1:9">
      <c r="C47" s="2"/>
    </row>
    <row r="48" spans="1:9">
      <c r="A48" s="309" t="s">
        <v>726</v>
      </c>
      <c r="B48" s="309"/>
      <c r="C48" s="309"/>
      <c r="D48" s="309"/>
      <c r="E48" s="309"/>
      <c r="F48" s="309"/>
      <c r="G48" s="8"/>
      <c r="H48" s="8"/>
      <c r="I48" s="8"/>
    </row>
    <row r="49" spans="1:12" ht="66">
      <c r="B49" s="1" t="s">
        <v>727</v>
      </c>
      <c r="C49" s="2" t="s">
        <v>728</v>
      </c>
      <c r="D49" s="5">
        <v>0.2</v>
      </c>
      <c r="E49" s="1" t="s">
        <v>729</v>
      </c>
      <c r="H49" s="5">
        <f>ROUND(D49*F49, 0)</f>
        <v>0</v>
      </c>
      <c r="I49" s="5">
        <f>ROUND(D49*G49, 0)</f>
        <v>0</v>
      </c>
    </row>
    <row r="50" spans="1:12">
      <c r="C50" s="2"/>
    </row>
    <row r="51" spans="1:12" s="253" customFormat="1">
      <c r="A51" s="309" t="s">
        <v>59</v>
      </c>
      <c r="B51" s="309"/>
      <c r="C51" s="309"/>
      <c r="D51" s="309"/>
      <c r="E51" s="309"/>
      <c r="F51" s="309"/>
      <c r="G51" s="8"/>
      <c r="H51" s="8"/>
      <c r="I51" s="8"/>
      <c r="K51" s="288"/>
      <c r="L51" s="288"/>
    </row>
    <row r="52" spans="1:12" ht="92.4">
      <c r="A52" s="7">
        <v>21</v>
      </c>
      <c r="B52" s="1" t="s">
        <v>60</v>
      </c>
      <c r="C52" s="2" t="s">
        <v>61</v>
      </c>
      <c r="D52" s="5">
        <v>5.4</v>
      </c>
      <c r="E52" s="1" t="s">
        <v>27</v>
      </c>
      <c r="H52" s="5">
        <f>ROUND(D52*F52, 0)</f>
        <v>0</v>
      </c>
      <c r="I52" s="5">
        <f>ROUND(D52*G52, 0)</f>
        <v>0</v>
      </c>
    </row>
    <row r="53" spans="1:12">
      <c r="C53" s="2" t="s">
        <v>62</v>
      </c>
    </row>
    <row r="55" spans="1:12" s="253" customFormat="1">
      <c r="A55" s="309" t="s">
        <v>63</v>
      </c>
      <c r="B55" s="309"/>
      <c r="C55" s="309"/>
      <c r="D55" s="309"/>
      <c r="E55" s="309"/>
      <c r="F55" s="309"/>
      <c r="G55" s="8"/>
      <c r="H55" s="8"/>
      <c r="I55" s="8"/>
      <c r="K55" s="288"/>
      <c r="L55" s="288"/>
    </row>
    <row r="56" spans="1:12" ht="26.4">
      <c r="A56" s="7">
        <v>22</v>
      </c>
      <c r="B56" s="1" t="s">
        <v>64</v>
      </c>
      <c r="C56" s="2" t="s">
        <v>65</v>
      </c>
      <c r="D56" s="5">
        <v>46</v>
      </c>
      <c r="E56" s="1" t="s">
        <v>27</v>
      </c>
      <c r="H56" s="5">
        <f>ROUND(D56*F56, 0)</f>
        <v>0</v>
      </c>
      <c r="I56" s="5">
        <f>ROUND(D56*G56, 0)</f>
        <v>0</v>
      </c>
    </row>
    <row r="58" spans="1:12" ht="92.4">
      <c r="A58" s="7">
        <v>23</v>
      </c>
      <c r="B58" s="1" t="s">
        <v>66</v>
      </c>
      <c r="C58" s="2" t="s">
        <v>67</v>
      </c>
      <c r="D58" s="5">
        <v>488</v>
      </c>
      <c r="E58" s="1" t="s">
        <v>27</v>
      </c>
      <c r="H58" s="5">
        <f>ROUND(D58*F58, 0)</f>
        <v>0</v>
      </c>
      <c r="I58" s="5">
        <f>ROUND(D58*G58, 0)</f>
        <v>0</v>
      </c>
    </row>
    <row r="59" spans="1:12">
      <c r="C59" s="2" t="s">
        <v>68</v>
      </c>
    </row>
    <row r="61" spans="1:12" ht="92.4">
      <c r="A61" s="7">
        <v>24</v>
      </c>
      <c r="B61" s="1" t="s">
        <v>69</v>
      </c>
      <c r="C61" s="2" t="s">
        <v>70</v>
      </c>
      <c r="D61" s="5">
        <v>180</v>
      </c>
      <c r="E61" s="1" t="s">
        <v>27</v>
      </c>
      <c r="H61" s="5">
        <f>ROUND(D61*F61, 0)</f>
        <v>0</v>
      </c>
      <c r="I61" s="5">
        <f>ROUND(D61*G61, 0)</f>
        <v>0</v>
      </c>
    </row>
    <row r="62" spans="1:12">
      <c r="C62" s="2" t="s">
        <v>71</v>
      </c>
    </row>
    <row r="64" spans="1:12" ht="39.6">
      <c r="A64" s="7">
        <v>25</v>
      </c>
      <c r="B64" s="1" t="s">
        <v>72</v>
      </c>
      <c r="C64" s="2" t="s">
        <v>73</v>
      </c>
      <c r="D64" s="5">
        <v>20</v>
      </c>
      <c r="E64" s="1" t="s">
        <v>27</v>
      </c>
      <c r="H64" s="5">
        <f>ROUND(D64*F64, 0)</f>
        <v>0</v>
      </c>
      <c r="I64" s="5">
        <f>ROUND(D64*G64, 0)</f>
        <v>0</v>
      </c>
    </row>
    <row r="66" spans="1:12" ht="39.6">
      <c r="A66" s="7">
        <v>26</v>
      </c>
      <c r="B66" s="1" t="s">
        <v>74</v>
      </c>
      <c r="C66" s="2" t="s">
        <v>75</v>
      </c>
      <c r="D66" s="5">
        <v>45</v>
      </c>
      <c r="E66" s="1" t="s">
        <v>27</v>
      </c>
      <c r="H66" s="5">
        <f>ROUND(D66*F66, 0)</f>
        <v>0</v>
      </c>
      <c r="I66" s="5">
        <f>ROUND(D66*G66, 0)</f>
        <v>0</v>
      </c>
    </row>
    <row r="68" spans="1:12" ht="39.6">
      <c r="A68" s="7">
        <v>27</v>
      </c>
      <c r="B68" s="1" t="s">
        <v>76</v>
      </c>
      <c r="C68" s="2" t="s">
        <v>77</v>
      </c>
      <c r="D68" s="5">
        <v>50</v>
      </c>
      <c r="E68" s="1" t="s">
        <v>27</v>
      </c>
      <c r="H68" s="5">
        <f>ROUND(D68*F68, 0)</f>
        <v>0</v>
      </c>
      <c r="I68" s="5">
        <f>ROUND(D68*G68, 0)</f>
        <v>0</v>
      </c>
    </row>
    <row r="70" spans="1:12" ht="79.2">
      <c r="A70" s="7">
        <v>28</v>
      </c>
      <c r="B70" s="1" t="s">
        <v>74</v>
      </c>
      <c r="C70" s="2" t="s">
        <v>78</v>
      </c>
      <c r="D70" s="5">
        <v>180</v>
      </c>
      <c r="E70" s="1" t="s">
        <v>27</v>
      </c>
      <c r="H70" s="5">
        <f>ROUND(D70*F70, 0)</f>
        <v>0</v>
      </c>
      <c r="I70" s="5">
        <f>ROUND(D70*G70, 0)</f>
        <v>0</v>
      </c>
    </row>
    <row r="72" spans="1:12" s="253" customFormat="1">
      <c r="A72" s="309" t="s">
        <v>79</v>
      </c>
      <c r="B72" s="309"/>
      <c r="C72" s="309"/>
      <c r="D72" s="309"/>
      <c r="E72" s="309"/>
      <c r="F72" s="309"/>
      <c r="G72" s="8"/>
      <c r="H72" s="8"/>
      <c r="I72" s="8"/>
      <c r="K72" s="288"/>
      <c r="L72" s="288"/>
    </row>
    <row r="73" spans="1:12" ht="39.6">
      <c r="A73" s="7">
        <v>29</v>
      </c>
      <c r="B73" s="1" t="s">
        <v>80</v>
      </c>
      <c r="C73" s="2" t="s">
        <v>81</v>
      </c>
      <c r="D73" s="5">
        <v>1</v>
      </c>
      <c r="E73" s="1" t="s">
        <v>11</v>
      </c>
      <c r="H73" s="5">
        <f>ROUND(D73*F73, 0)</f>
        <v>0</v>
      </c>
      <c r="I73" s="5">
        <f>ROUND(D73*G73, 0)</f>
        <v>0</v>
      </c>
    </row>
    <row r="75" spans="1:12" s="253" customFormat="1">
      <c r="A75" s="309" t="s">
        <v>82</v>
      </c>
      <c r="B75" s="309"/>
      <c r="C75" s="309"/>
      <c r="D75" s="309"/>
      <c r="E75" s="309"/>
      <c r="F75" s="309"/>
      <c r="G75" s="8"/>
      <c r="H75" s="8"/>
      <c r="I75" s="8"/>
      <c r="K75" s="288"/>
      <c r="L75" s="288"/>
    </row>
    <row r="76" spans="1:12" ht="79.2">
      <c r="A76" s="7">
        <v>30</v>
      </c>
      <c r="B76" s="1" t="s">
        <v>83</v>
      </c>
      <c r="C76" s="2" t="s">
        <v>84</v>
      </c>
      <c r="D76" s="5">
        <v>3</v>
      </c>
      <c r="E76" s="1" t="s">
        <v>27</v>
      </c>
      <c r="H76" s="5">
        <f>ROUND(D76*F76, 0)</f>
        <v>0</v>
      </c>
      <c r="I76" s="5">
        <f>ROUND(D76*G76, 0)</f>
        <v>0</v>
      </c>
    </row>
    <row r="77" spans="1:12">
      <c r="C77" s="2" t="s">
        <v>85</v>
      </c>
    </row>
    <row r="79" spans="1:12" ht="52.8">
      <c r="A79" s="7">
        <v>31</v>
      </c>
      <c r="B79" s="1" t="s">
        <v>86</v>
      </c>
      <c r="C79" s="2" t="s">
        <v>87</v>
      </c>
      <c r="D79" s="5">
        <v>12.7</v>
      </c>
      <c r="E79" s="1" t="s">
        <v>27</v>
      </c>
      <c r="H79" s="5">
        <f>ROUND(D79*F79, 0)</f>
        <v>0</v>
      </c>
      <c r="I79" s="5">
        <f>ROUND(D79*G79, 0)</f>
        <v>0</v>
      </c>
    </row>
    <row r="81" spans="1:12" ht="66">
      <c r="A81" s="7">
        <v>32</v>
      </c>
      <c r="B81" s="1" t="s">
        <v>88</v>
      </c>
      <c r="C81" s="2" t="s">
        <v>89</v>
      </c>
      <c r="D81" s="5">
        <v>4</v>
      </c>
      <c r="E81" s="1" t="s">
        <v>27</v>
      </c>
      <c r="H81" s="5">
        <f>ROUND(D81*F81, 0)</f>
        <v>0</v>
      </c>
      <c r="I81" s="5">
        <f>ROUND(D81*G81, 0)</f>
        <v>0</v>
      </c>
    </row>
    <row r="83" spans="1:12" ht="39.6">
      <c r="A83" s="7">
        <v>33</v>
      </c>
      <c r="B83" s="1" t="s">
        <v>90</v>
      </c>
      <c r="C83" s="2" t="s">
        <v>91</v>
      </c>
      <c r="D83" s="5">
        <v>2.2999999999999998</v>
      </c>
      <c r="E83" s="1" t="s">
        <v>27</v>
      </c>
      <c r="H83" s="5">
        <f>ROUND(D83*F83, 0)</f>
        <v>0</v>
      </c>
      <c r="I83" s="5">
        <f>ROUND(D83*G83, 0)</f>
        <v>0</v>
      </c>
    </row>
    <row r="85" spans="1:12" ht="39.6">
      <c r="A85" s="7">
        <v>34</v>
      </c>
      <c r="B85" s="1" t="s">
        <v>92</v>
      </c>
      <c r="C85" s="2" t="s">
        <v>93</v>
      </c>
      <c r="D85" s="5">
        <v>1</v>
      </c>
      <c r="E85" s="1" t="s">
        <v>27</v>
      </c>
      <c r="H85" s="5">
        <f>ROUND(D85*F85, 0)</f>
        <v>0</v>
      </c>
      <c r="I85" s="5">
        <f>ROUND(D85*G85, 0)</f>
        <v>0</v>
      </c>
    </row>
    <row r="87" spans="1:12" s="253" customFormat="1">
      <c r="A87" s="309" t="s">
        <v>94</v>
      </c>
      <c r="B87" s="309"/>
      <c r="C87" s="309"/>
      <c r="D87" s="309"/>
      <c r="E87" s="309"/>
      <c r="F87" s="309"/>
      <c r="G87" s="8"/>
      <c r="H87" s="8"/>
      <c r="I87" s="8"/>
      <c r="K87" s="288"/>
      <c r="L87" s="288"/>
    </row>
    <row r="88" spans="1:12" ht="79.2">
      <c r="A88" s="7">
        <v>35</v>
      </c>
      <c r="B88" s="1" t="s">
        <v>95</v>
      </c>
      <c r="C88" s="2" t="s">
        <v>96</v>
      </c>
      <c r="D88" s="5">
        <v>47</v>
      </c>
      <c r="E88" s="1" t="s">
        <v>27</v>
      </c>
      <c r="H88" s="5">
        <f>ROUND(D88*F88, 0)</f>
        <v>0</v>
      </c>
      <c r="I88" s="5">
        <f>ROUND(D88*G88, 0)</f>
        <v>0</v>
      </c>
    </row>
    <row r="90" spans="1:12" ht="79.2">
      <c r="A90" s="7">
        <v>36</v>
      </c>
      <c r="B90" s="1" t="s">
        <v>97</v>
      </c>
      <c r="C90" s="2" t="s">
        <v>98</v>
      </c>
      <c r="D90" s="5">
        <v>7.86</v>
      </c>
      <c r="E90" s="1" t="s">
        <v>27</v>
      </c>
      <c r="H90" s="5">
        <f>ROUND(D90*F90, 0)</f>
        <v>0</v>
      </c>
      <c r="I90" s="5">
        <f>ROUND(D90*G90, 0)</f>
        <v>0</v>
      </c>
    </row>
    <row r="92" spans="1:12" ht="66">
      <c r="A92" s="7">
        <v>37</v>
      </c>
      <c r="B92" s="1" t="s">
        <v>99</v>
      </c>
      <c r="C92" s="2" t="s">
        <v>100</v>
      </c>
      <c r="D92" s="5">
        <v>14.85</v>
      </c>
      <c r="E92" s="1" t="s">
        <v>27</v>
      </c>
      <c r="H92" s="5">
        <f>ROUND(D92*F92, 0)</f>
        <v>0</v>
      </c>
      <c r="I92" s="5">
        <f>ROUND(D92*G92, 0)</f>
        <v>0</v>
      </c>
    </row>
    <row r="94" spans="1:12" ht="79.2">
      <c r="A94" s="7">
        <v>38</v>
      </c>
      <c r="B94" s="1" t="s">
        <v>101</v>
      </c>
      <c r="C94" s="2" t="s">
        <v>102</v>
      </c>
      <c r="D94" s="5">
        <v>248</v>
      </c>
      <c r="E94" s="1" t="s">
        <v>27</v>
      </c>
      <c r="H94" s="5">
        <f>ROUND(D94*F94, 0)</f>
        <v>0</v>
      </c>
      <c r="I94" s="256">
        <f>ROUND(D94*G94, 0)</f>
        <v>0</v>
      </c>
    </row>
    <row r="96" spans="1:12" ht="66">
      <c r="A96" s="7">
        <v>39</v>
      </c>
      <c r="B96" s="1" t="s">
        <v>103</v>
      </c>
      <c r="C96" s="2" t="s">
        <v>104</v>
      </c>
      <c r="D96" s="5">
        <v>30.85</v>
      </c>
      <c r="E96" s="1" t="s">
        <v>27</v>
      </c>
      <c r="H96" s="5">
        <f>ROUND(D96*F96, 0)</f>
        <v>0</v>
      </c>
      <c r="I96" s="5">
        <f>ROUND(D96*G96, 0)</f>
        <v>0</v>
      </c>
    </row>
    <row r="98" spans="1:12" ht="52.8">
      <c r="A98" s="7">
        <v>40</v>
      </c>
      <c r="B98" s="1" t="s">
        <v>105</v>
      </c>
      <c r="C98" s="2" t="s">
        <v>106</v>
      </c>
      <c r="D98" s="5">
        <v>16</v>
      </c>
      <c r="E98" s="1" t="s">
        <v>21</v>
      </c>
      <c r="H98" s="5">
        <f>ROUND(D98*F98, 0)</f>
        <v>0</v>
      </c>
      <c r="I98" s="5">
        <f>ROUND(D98*G98, 0)</f>
        <v>0</v>
      </c>
    </row>
    <row r="100" spans="1:12" ht="52.8">
      <c r="A100" s="7">
        <v>41</v>
      </c>
      <c r="B100" s="1" t="s">
        <v>101</v>
      </c>
      <c r="C100" s="2" t="s">
        <v>107</v>
      </c>
      <c r="D100" s="5">
        <v>4.2</v>
      </c>
      <c r="E100" s="1" t="s">
        <v>27</v>
      </c>
      <c r="H100" s="5">
        <f>ROUND(D100*F100, 0)</f>
        <v>0</v>
      </c>
      <c r="I100" s="5">
        <f>ROUND(D100*G100, 0)</f>
        <v>0</v>
      </c>
    </row>
    <row r="102" spans="1:12" ht="79.2">
      <c r="A102" s="7">
        <v>42</v>
      </c>
      <c r="B102" s="1" t="s">
        <v>108</v>
      </c>
      <c r="C102" s="2" t="s">
        <v>109</v>
      </c>
      <c r="D102" s="5">
        <v>3.6</v>
      </c>
      <c r="E102" s="1" t="s">
        <v>27</v>
      </c>
      <c r="H102" s="5">
        <f>ROUND(D102*F102, 0)</f>
        <v>0</v>
      </c>
      <c r="I102" s="5">
        <f>ROUND(D102*G102, 0)</f>
        <v>0</v>
      </c>
    </row>
    <row r="103" spans="1:12">
      <c r="C103" s="2" t="s">
        <v>110</v>
      </c>
    </row>
    <row r="105" spans="1:12" s="253" customFormat="1">
      <c r="A105" s="309" t="s">
        <v>111</v>
      </c>
      <c r="B105" s="309"/>
      <c r="C105" s="309"/>
      <c r="D105" s="309"/>
      <c r="E105" s="309"/>
      <c r="F105" s="309"/>
      <c r="G105" s="8"/>
      <c r="H105" s="8"/>
      <c r="I105" s="8"/>
      <c r="K105" s="288"/>
      <c r="L105" s="288"/>
    </row>
    <row r="106" spans="1:12" ht="28.8">
      <c r="A106" s="7">
        <v>43</v>
      </c>
      <c r="B106" s="1" t="s">
        <v>112</v>
      </c>
      <c r="C106" s="2" t="s">
        <v>210</v>
      </c>
      <c r="D106" s="5">
        <v>4</v>
      </c>
      <c r="E106" s="1" t="s">
        <v>113</v>
      </c>
      <c r="H106" s="5">
        <f>ROUND(D106*F106, 0)</f>
        <v>0</v>
      </c>
      <c r="I106" s="5">
        <f>ROUND(D106*G106, 0)</f>
        <v>0</v>
      </c>
    </row>
    <row r="108" spans="1:12" ht="66">
      <c r="A108" s="7">
        <v>44</v>
      </c>
      <c r="B108" s="1" t="s">
        <v>114</v>
      </c>
      <c r="C108" s="2" t="s">
        <v>115</v>
      </c>
      <c r="D108" s="5">
        <v>1</v>
      </c>
      <c r="E108" s="1" t="s">
        <v>11</v>
      </c>
      <c r="H108" s="5">
        <f>ROUND(D108*F108, 0)</f>
        <v>0</v>
      </c>
      <c r="I108" s="5">
        <f>ROUND(D108*G108, 0)</f>
        <v>0</v>
      </c>
    </row>
    <row r="110" spans="1:12" ht="66">
      <c r="A110" s="7">
        <v>45</v>
      </c>
      <c r="B110" s="1" t="s">
        <v>116</v>
      </c>
      <c r="C110" s="2" t="s">
        <v>117</v>
      </c>
      <c r="D110" s="5">
        <v>1</v>
      </c>
      <c r="E110" s="1" t="s">
        <v>11</v>
      </c>
      <c r="H110" s="5">
        <f>ROUND(D110*F110, 0)</f>
        <v>0</v>
      </c>
      <c r="I110" s="5">
        <f>ROUND(D110*G110, 0)</f>
        <v>0</v>
      </c>
    </row>
    <row r="112" spans="1:12" ht="79.2">
      <c r="A112" s="7">
        <v>46</v>
      </c>
      <c r="B112" s="1" t="s">
        <v>118</v>
      </c>
      <c r="C112" s="2" t="s">
        <v>119</v>
      </c>
      <c r="D112" s="5">
        <v>1</v>
      </c>
      <c r="E112" s="1" t="s">
        <v>11</v>
      </c>
      <c r="H112" s="5">
        <f>ROUND(D112*F112, 0)</f>
        <v>0</v>
      </c>
      <c r="I112" s="5">
        <f>ROUND(D112*G112, 0)</f>
        <v>0</v>
      </c>
    </row>
    <row r="113" spans="1:9">
      <c r="C113" s="2" t="s">
        <v>120</v>
      </c>
    </row>
    <row r="115" spans="1:9" ht="79.2">
      <c r="A115" s="7">
        <v>47</v>
      </c>
      <c r="B115" s="1" t="s">
        <v>121</v>
      </c>
      <c r="C115" s="2" t="s">
        <v>122</v>
      </c>
      <c r="D115" s="5">
        <v>1</v>
      </c>
      <c r="E115" s="1" t="s">
        <v>11</v>
      </c>
      <c r="H115" s="5">
        <f>ROUND(D115*F115, 0)</f>
        <v>0</v>
      </c>
      <c r="I115" s="5">
        <f>ROUND(D115*G115, 0)</f>
        <v>0</v>
      </c>
    </row>
    <row r="116" spans="1:9">
      <c r="C116" s="2" t="s">
        <v>123</v>
      </c>
    </row>
    <row r="118" spans="1:9" ht="66">
      <c r="A118" s="7">
        <v>48</v>
      </c>
      <c r="B118" s="1" t="s">
        <v>124</v>
      </c>
      <c r="C118" s="2" t="s">
        <v>125</v>
      </c>
      <c r="D118" s="5">
        <v>1</v>
      </c>
      <c r="E118" s="1" t="s">
        <v>11</v>
      </c>
      <c r="H118" s="5">
        <f>ROUND(D118*F118, 0)</f>
        <v>0</v>
      </c>
      <c r="I118" s="5">
        <f>ROUND(D118*G118, 0)</f>
        <v>0</v>
      </c>
    </row>
    <row r="120" spans="1:9" ht="66">
      <c r="A120" s="7">
        <v>49</v>
      </c>
      <c r="B120" s="1" t="s">
        <v>126</v>
      </c>
      <c r="C120" s="2" t="s">
        <v>127</v>
      </c>
      <c r="D120" s="5">
        <v>1</v>
      </c>
      <c r="E120" s="1" t="s">
        <v>11</v>
      </c>
      <c r="H120" s="5">
        <f>ROUND(D120*F120, 0)</f>
        <v>0</v>
      </c>
      <c r="I120" s="5">
        <f>ROUND(D120*G120, 0)</f>
        <v>0</v>
      </c>
    </row>
    <row r="122" spans="1:9" ht="66">
      <c r="A122" s="7">
        <v>50</v>
      </c>
      <c r="B122" s="1" t="s">
        <v>128</v>
      </c>
      <c r="C122" s="2" t="s">
        <v>129</v>
      </c>
      <c r="D122" s="5">
        <v>1</v>
      </c>
      <c r="E122" s="1" t="s">
        <v>11</v>
      </c>
      <c r="H122" s="5">
        <f>ROUND(D122*F122, 0)</f>
        <v>0</v>
      </c>
      <c r="I122" s="5">
        <f>ROUND(D122*G122, 0)</f>
        <v>0</v>
      </c>
    </row>
    <row r="124" spans="1:9" ht="66">
      <c r="A124" s="7">
        <v>51</v>
      </c>
      <c r="B124" s="1" t="s">
        <v>130</v>
      </c>
      <c r="C124" s="2" t="s">
        <v>131</v>
      </c>
      <c r="D124" s="5">
        <v>1</v>
      </c>
      <c r="E124" s="1" t="s">
        <v>11</v>
      </c>
      <c r="H124" s="5">
        <f>ROUND(D124*F124, 0)</f>
        <v>0</v>
      </c>
      <c r="I124" s="5">
        <f>ROUND(D124*G124, 0)</f>
        <v>0</v>
      </c>
    </row>
    <row r="126" spans="1:9" ht="66">
      <c r="A126" s="7">
        <v>52</v>
      </c>
      <c r="B126" s="1" t="s">
        <v>132</v>
      </c>
      <c r="C126" s="2" t="s">
        <v>133</v>
      </c>
      <c r="D126" s="5">
        <v>1</v>
      </c>
      <c r="E126" s="1" t="s">
        <v>11</v>
      </c>
      <c r="H126" s="5">
        <f>ROUND(D126*F126, 0)</f>
        <v>0</v>
      </c>
      <c r="I126" s="5">
        <f>ROUND(D126*G126, 0)</f>
        <v>0</v>
      </c>
    </row>
    <row r="128" spans="1:9" ht="66">
      <c r="A128" s="7">
        <v>53</v>
      </c>
      <c r="B128" s="1" t="s">
        <v>134</v>
      </c>
      <c r="C128" s="2" t="s">
        <v>135</v>
      </c>
      <c r="D128" s="5">
        <v>1</v>
      </c>
      <c r="E128" s="1" t="s">
        <v>11</v>
      </c>
      <c r="H128" s="5">
        <f>ROUND(D128*F128, 0)</f>
        <v>0</v>
      </c>
      <c r="I128" s="5">
        <f>ROUND(D128*G128, 0)</f>
        <v>0</v>
      </c>
    </row>
    <row r="130" spans="1:9" ht="66">
      <c r="A130" s="7">
        <v>54</v>
      </c>
      <c r="B130" s="1" t="s">
        <v>136</v>
      </c>
      <c r="C130" s="2" t="s">
        <v>137</v>
      </c>
      <c r="D130" s="5">
        <v>1</v>
      </c>
      <c r="E130" s="1" t="s">
        <v>11</v>
      </c>
      <c r="H130" s="5">
        <f>ROUND(D130*F130, 0)</f>
        <v>0</v>
      </c>
      <c r="I130" s="5">
        <f>ROUND(D130*G130, 0)</f>
        <v>0</v>
      </c>
    </row>
    <row r="132" spans="1:9" ht="66">
      <c r="A132" s="7">
        <v>55</v>
      </c>
      <c r="B132" s="1" t="s">
        <v>138</v>
      </c>
      <c r="C132" s="2" t="s">
        <v>139</v>
      </c>
      <c r="D132" s="5">
        <v>1</v>
      </c>
      <c r="E132" s="1" t="s">
        <v>11</v>
      </c>
      <c r="H132" s="5">
        <f>ROUND(D132*F132, 0)</f>
        <v>0</v>
      </c>
      <c r="I132" s="5">
        <f>ROUND(D132*G132, 0)</f>
        <v>0</v>
      </c>
    </row>
    <row r="134" spans="1:9" ht="66">
      <c r="A134" s="7">
        <v>56</v>
      </c>
      <c r="B134" s="1" t="s">
        <v>140</v>
      </c>
      <c r="C134" s="2" t="s">
        <v>667</v>
      </c>
      <c r="D134" s="5">
        <v>1</v>
      </c>
      <c r="E134" s="1" t="s">
        <v>11</v>
      </c>
      <c r="H134" s="5">
        <f>ROUND(D134*F134, 0)</f>
        <v>0</v>
      </c>
      <c r="I134" s="5">
        <f>ROUND(D134*G134, 0)</f>
        <v>0</v>
      </c>
    </row>
    <row r="136" spans="1:9" ht="66">
      <c r="A136" s="7">
        <v>57</v>
      </c>
      <c r="B136" s="1" t="s">
        <v>141</v>
      </c>
      <c r="C136" s="2" t="s">
        <v>142</v>
      </c>
      <c r="D136" s="5">
        <v>1</v>
      </c>
      <c r="E136" s="1" t="s">
        <v>11</v>
      </c>
      <c r="H136" s="5">
        <f>ROUND(D136*F136, 0)</f>
        <v>0</v>
      </c>
      <c r="I136" s="5">
        <f>ROUND(D136*G136, 0)</f>
        <v>0</v>
      </c>
    </row>
    <row r="138" spans="1:9" ht="66">
      <c r="A138" s="7">
        <v>58</v>
      </c>
      <c r="B138" s="1" t="s">
        <v>143</v>
      </c>
      <c r="C138" s="2" t="s">
        <v>144</v>
      </c>
      <c r="D138" s="5">
        <v>1</v>
      </c>
      <c r="E138" s="1" t="s">
        <v>11</v>
      </c>
      <c r="H138" s="5">
        <f>ROUND(D138*F138, 0)</f>
        <v>0</v>
      </c>
      <c r="I138" s="5">
        <f>ROUND(D138*G138, 0)</f>
        <v>0</v>
      </c>
    </row>
    <row r="140" spans="1:9" ht="66">
      <c r="A140" s="7">
        <v>59</v>
      </c>
      <c r="B140" s="1" t="s">
        <v>145</v>
      </c>
      <c r="C140" s="2" t="s">
        <v>146</v>
      </c>
      <c r="D140" s="5">
        <v>1</v>
      </c>
      <c r="E140" s="1" t="s">
        <v>11</v>
      </c>
      <c r="H140" s="5">
        <f>ROUND(D140*F140, 0)</f>
        <v>0</v>
      </c>
      <c r="I140" s="5">
        <f>ROUND(D140*G140, 0)</f>
        <v>0</v>
      </c>
    </row>
    <row r="142" spans="1:9" ht="26.4">
      <c r="A142" s="7">
        <v>60</v>
      </c>
      <c r="B142" s="1" t="s">
        <v>147</v>
      </c>
      <c r="C142" s="2" t="s">
        <v>148</v>
      </c>
      <c r="D142" s="5">
        <v>1</v>
      </c>
      <c r="E142" s="1" t="s">
        <v>11</v>
      </c>
      <c r="H142" s="5">
        <f>ROUND(D142*F142, 0)</f>
        <v>0</v>
      </c>
      <c r="I142" s="5">
        <f>ROUND(D142*G142, 0)</f>
        <v>0</v>
      </c>
    </row>
    <row r="144" spans="1:9" ht="26.4">
      <c r="A144" s="7">
        <v>61</v>
      </c>
      <c r="B144" s="1" t="s">
        <v>149</v>
      </c>
      <c r="C144" s="2" t="s">
        <v>150</v>
      </c>
      <c r="D144" s="5">
        <v>1</v>
      </c>
      <c r="E144" s="1" t="s">
        <v>11</v>
      </c>
      <c r="H144" s="5">
        <f>ROUND(D144*F144, 0)</f>
        <v>0</v>
      </c>
      <c r="I144" s="5">
        <f>ROUND(D144*G144, 0)</f>
        <v>0</v>
      </c>
    </row>
    <row r="146" spans="1:12" s="253" customFormat="1">
      <c r="A146" s="309" t="s">
        <v>151</v>
      </c>
      <c r="B146" s="309"/>
      <c r="C146" s="309"/>
      <c r="D146" s="309"/>
      <c r="E146" s="309"/>
      <c r="F146" s="309"/>
      <c r="G146" s="8"/>
      <c r="H146" s="8"/>
      <c r="I146" s="8"/>
      <c r="K146" s="288"/>
      <c r="L146" s="288"/>
    </row>
    <row r="147" spans="1:12" ht="79.2">
      <c r="A147" s="7">
        <v>62</v>
      </c>
      <c r="B147" s="1" t="s">
        <v>152</v>
      </c>
      <c r="C147" s="2" t="s">
        <v>153</v>
      </c>
      <c r="D147" s="5">
        <v>1</v>
      </c>
      <c r="E147" s="1" t="s">
        <v>11</v>
      </c>
      <c r="H147" s="5">
        <f>ROUND(D147*F147, 0)</f>
        <v>0</v>
      </c>
      <c r="I147" s="5">
        <f>ROUND(D147*G147, 0)</f>
        <v>0</v>
      </c>
    </row>
    <row r="149" spans="1:12" s="253" customFormat="1">
      <c r="A149" s="309" t="s">
        <v>154</v>
      </c>
      <c r="B149" s="309"/>
      <c r="C149" s="309"/>
      <c r="D149" s="309"/>
      <c r="E149" s="309"/>
      <c r="F149" s="309"/>
      <c r="G149" s="8"/>
      <c r="H149" s="8"/>
      <c r="I149" s="8"/>
      <c r="K149" s="288"/>
      <c r="L149" s="288"/>
    </row>
    <row r="150" spans="1:12" ht="79.2">
      <c r="A150" s="7">
        <v>63</v>
      </c>
      <c r="B150" s="1" t="s">
        <v>155</v>
      </c>
      <c r="C150" s="2" t="s">
        <v>156</v>
      </c>
      <c r="D150" s="5">
        <v>121</v>
      </c>
      <c r="E150" s="1" t="s">
        <v>27</v>
      </c>
      <c r="H150" s="5">
        <f>ROUND(D150*F150, 0)</f>
        <v>0</v>
      </c>
      <c r="I150" s="5">
        <f>ROUND(D150*G150, 0)</f>
        <v>0</v>
      </c>
    </row>
    <row r="152" spans="1:12" ht="79.2">
      <c r="A152" s="7">
        <v>64</v>
      </c>
      <c r="B152" s="1" t="s">
        <v>157</v>
      </c>
      <c r="C152" s="2" t="s">
        <v>158</v>
      </c>
      <c r="D152" s="5">
        <v>488</v>
      </c>
      <c r="E152" s="1" t="s">
        <v>27</v>
      </c>
      <c r="H152" s="5">
        <f>ROUND(D152*F152, 0)</f>
        <v>0</v>
      </c>
      <c r="I152" s="5">
        <f>ROUND(D152*G152, 0)</f>
        <v>0</v>
      </c>
    </row>
    <row r="154" spans="1:12" ht="39.6">
      <c r="A154" s="7">
        <v>65</v>
      </c>
      <c r="B154" s="1" t="s">
        <v>159</v>
      </c>
      <c r="C154" s="2" t="s">
        <v>160</v>
      </c>
      <c r="D154" s="5">
        <v>21</v>
      </c>
      <c r="E154" s="1" t="s">
        <v>27</v>
      </c>
      <c r="H154" s="5">
        <f>ROUND(D154*F154, 0)</f>
        <v>0</v>
      </c>
      <c r="I154" s="5">
        <f>ROUND(D154*G154, 0)</f>
        <v>0</v>
      </c>
    </row>
    <row r="156" spans="1:12" s="253" customFormat="1">
      <c r="A156" s="309" t="s">
        <v>161</v>
      </c>
      <c r="B156" s="309"/>
      <c r="C156" s="309"/>
      <c r="D156" s="309"/>
      <c r="E156" s="309"/>
      <c r="F156" s="309"/>
      <c r="G156" s="8"/>
      <c r="H156" s="8"/>
      <c r="I156" s="8"/>
      <c r="K156" s="288"/>
      <c r="L156" s="288"/>
    </row>
    <row r="157" spans="1:12" ht="52.8">
      <c r="A157" s="7">
        <v>66</v>
      </c>
      <c r="B157" s="1" t="s">
        <v>162</v>
      </c>
      <c r="C157" s="2" t="s">
        <v>163</v>
      </c>
      <c r="D157" s="5">
        <v>323</v>
      </c>
      <c r="E157" s="1" t="s">
        <v>27</v>
      </c>
      <c r="H157" s="5">
        <f>ROUND(D157*F157, 0)</f>
        <v>0</v>
      </c>
      <c r="I157" s="5">
        <f>ROUND(D157*G157, 0)</f>
        <v>0</v>
      </c>
    </row>
    <row r="159" spans="1:12" ht="79.2">
      <c r="A159" s="7">
        <v>67</v>
      </c>
      <c r="B159" s="1" t="s">
        <v>164</v>
      </c>
      <c r="C159" s="2" t="s">
        <v>165</v>
      </c>
      <c r="D159" s="5">
        <v>323</v>
      </c>
      <c r="E159" s="1" t="s">
        <v>27</v>
      </c>
      <c r="H159" s="5">
        <f>ROUND(D159*F159, 0)</f>
        <v>0</v>
      </c>
      <c r="I159" s="5">
        <f>ROUND(D159*G159, 0)</f>
        <v>0</v>
      </c>
    </row>
    <row r="160" spans="1:12" ht="26.4">
      <c r="C160" s="2" t="s">
        <v>166</v>
      </c>
    </row>
    <row r="162" spans="1:12" ht="52.8">
      <c r="A162" s="7">
        <v>68</v>
      </c>
      <c r="B162" s="1" t="s">
        <v>167</v>
      </c>
      <c r="C162" s="2" t="s">
        <v>168</v>
      </c>
      <c r="D162" s="5">
        <v>271</v>
      </c>
      <c r="E162" s="1" t="s">
        <v>27</v>
      </c>
      <c r="H162" s="5">
        <f>ROUND(D162*F162, 0)</f>
        <v>0</v>
      </c>
      <c r="I162" s="5">
        <f>ROUND(D162*G162, 0)</f>
        <v>0</v>
      </c>
    </row>
    <row r="164" spans="1:12" ht="79.2">
      <c r="A164" s="7">
        <v>69</v>
      </c>
      <c r="B164" s="1" t="s">
        <v>169</v>
      </c>
      <c r="C164" s="2" t="s">
        <v>170</v>
      </c>
      <c r="D164" s="5">
        <v>271</v>
      </c>
      <c r="E164" s="1" t="s">
        <v>27</v>
      </c>
      <c r="H164" s="5">
        <f>ROUND(D164*F164, 0)</f>
        <v>0</v>
      </c>
      <c r="I164" s="5">
        <f>ROUND(D164*G164, 0)</f>
        <v>0</v>
      </c>
    </row>
    <row r="166" spans="1:12" s="253" customFormat="1">
      <c r="A166" s="309" t="s">
        <v>171</v>
      </c>
      <c r="B166" s="309"/>
      <c r="C166" s="309"/>
      <c r="D166" s="309"/>
      <c r="E166" s="309"/>
      <c r="F166" s="309"/>
      <c r="G166" s="8"/>
      <c r="H166" s="8"/>
      <c r="I166" s="8"/>
      <c r="K166" s="288"/>
      <c r="L166" s="288"/>
    </row>
    <row r="167" spans="1:12" ht="79.2">
      <c r="A167" s="7">
        <v>70</v>
      </c>
      <c r="B167" s="1" t="s">
        <v>172</v>
      </c>
      <c r="C167" s="2" t="s">
        <v>173</v>
      </c>
      <c r="D167" s="5">
        <v>1</v>
      </c>
      <c r="E167" s="1" t="s">
        <v>11</v>
      </c>
      <c r="H167" s="5">
        <f>ROUND(D167*F167, 0)</f>
        <v>0</v>
      </c>
      <c r="I167" s="5">
        <f>ROUND(D167*G167, 0)</f>
        <v>0</v>
      </c>
    </row>
    <row r="169" spans="1:12" ht="52.8">
      <c r="A169" s="7">
        <v>71</v>
      </c>
      <c r="B169" s="1" t="s">
        <v>174</v>
      </c>
      <c r="C169" s="2" t="s">
        <v>175</v>
      </c>
      <c r="D169" s="5">
        <v>1</v>
      </c>
      <c r="E169" s="1" t="s">
        <v>11</v>
      </c>
      <c r="H169" s="5">
        <f>ROUND(D169*F169, 0)</f>
        <v>0</v>
      </c>
      <c r="I169" s="5">
        <f>ROUND(D169*G169, 0)</f>
        <v>0</v>
      </c>
    </row>
    <row r="171" spans="1:12" ht="66">
      <c r="A171" s="7">
        <v>72</v>
      </c>
      <c r="B171" s="1" t="s">
        <v>176</v>
      </c>
      <c r="C171" s="2" t="s">
        <v>177</v>
      </c>
      <c r="D171" s="5">
        <v>1</v>
      </c>
      <c r="E171" s="1" t="s">
        <v>11</v>
      </c>
      <c r="H171" s="5">
        <f>ROUND(D171*F171, 0)</f>
        <v>0</v>
      </c>
      <c r="I171" s="5">
        <f>ROUND(D171*G171, 0)</f>
        <v>0</v>
      </c>
    </row>
    <row r="173" spans="1:12" ht="52.8">
      <c r="A173" s="7">
        <v>73</v>
      </c>
      <c r="B173" s="1" t="s">
        <v>178</v>
      </c>
      <c r="C173" s="2" t="s">
        <v>179</v>
      </c>
      <c r="D173" s="5">
        <v>3</v>
      </c>
      <c r="E173" s="1" t="s">
        <v>11</v>
      </c>
      <c r="H173" s="5">
        <f>ROUND(D173*F173, 0)</f>
        <v>0</v>
      </c>
      <c r="I173" s="5">
        <f>ROUND(D173*G173, 0)</f>
        <v>0</v>
      </c>
    </row>
    <row r="175" spans="1:12" ht="39.6">
      <c r="A175" s="7">
        <v>74</v>
      </c>
      <c r="B175" s="1" t="s">
        <v>180</v>
      </c>
      <c r="C175" s="2" t="s">
        <v>181</v>
      </c>
      <c r="D175" s="5">
        <v>3</v>
      </c>
      <c r="E175" s="1" t="s">
        <v>11</v>
      </c>
      <c r="H175" s="5">
        <f>ROUND(D175*F175, 0)</f>
        <v>0</v>
      </c>
      <c r="I175" s="5">
        <f>ROUND(D175*G175, 0)</f>
        <v>0</v>
      </c>
    </row>
    <row r="177" spans="1:9" ht="39.6">
      <c r="A177" s="7">
        <v>75</v>
      </c>
      <c r="B177" s="1" t="s">
        <v>182</v>
      </c>
      <c r="C177" s="2" t="s">
        <v>183</v>
      </c>
      <c r="D177" s="5">
        <v>0</v>
      </c>
      <c r="E177" s="1" t="s">
        <v>11</v>
      </c>
      <c r="H177" s="5">
        <f>ROUND(D177*F177, 0)</f>
        <v>0</v>
      </c>
      <c r="I177" s="5">
        <f>ROUND(D177*G177, 0)</f>
        <v>0</v>
      </c>
    </row>
    <row r="179" spans="1:9" ht="66">
      <c r="A179" s="7">
        <v>76</v>
      </c>
      <c r="B179" s="1" t="s">
        <v>184</v>
      </c>
      <c r="C179" s="2" t="s">
        <v>185</v>
      </c>
      <c r="D179" s="5">
        <v>0</v>
      </c>
      <c r="E179" s="1" t="s">
        <v>11</v>
      </c>
      <c r="H179" s="5">
        <f>ROUND(D179*F179, 0)</f>
        <v>0</v>
      </c>
      <c r="I179" s="5">
        <f>ROUND(D179*G179, 0)</f>
        <v>0</v>
      </c>
    </row>
    <row r="181" spans="1:9" ht="52.8">
      <c r="A181" s="7">
        <v>77</v>
      </c>
      <c r="B181" s="1" t="s">
        <v>186</v>
      </c>
      <c r="C181" s="2" t="s">
        <v>187</v>
      </c>
      <c r="D181" s="5">
        <v>1</v>
      </c>
      <c r="E181" s="1" t="s">
        <v>11</v>
      </c>
      <c r="H181" s="5">
        <f>ROUND(D181*F181, 0)</f>
        <v>0</v>
      </c>
      <c r="I181" s="5">
        <f>ROUND(D181*G181, 0)</f>
        <v>0</v>
      </c>
    </row>
    <row r="183" spans="1:9" ht="92.4">
      <c r="A183" s="7">
        <v>78</v>
      </c>
      <c r="B183" s="1" t="s">
        <v>188</v>
      </c>
      <c r="C183" s="2" t="s">
        <v>189</v>
      </c>
      <c r="D183" s="5">
        <v>1</v>
      </c>
      <c r="E183" s="1" t="s">
        <v>11</v>
      </c>
      <c r="H183" s="5">
        <f>ROUND(D183*F183, 0)</f>
        <v>0</v>
      </c>
      <c r="I183" s="5">
        <f>ROUND(D183*G183, 0)</f>
        <v>0</v>
      </c>
    </row>
    <row r="185" spans="1:9" ht="79.2">
      <c r="A185" s="7">
        <v>79</v>
      </c>
      <c r="B185" s="1" t="s">
        <v>190</v>
      </c>
      <c r="C185" s="2" t="s">
        <v>191</v>
      </c>
      <c r="D185" s="257">
        <v>1</v>
      </c>
      <c r="E185" s="1" t="s">
        <v>11</v>
      </c>
      <c r="H185" s="5">
        <f>ROUND(D185*F185, 0)</f>
        <v>0</v>
      </c>
      <c r="I185" s="5">
        <f>ROUND(D185*G185, 0)</f>
        <v>0</v>
      </c>
    </row>
    <row r="186" spans="1:9">
      <c r="D186" s="258"/>
    </row>
    <row r="187" spans="1:9" ht="66">
      <c r="A187" s="7">
        <v>80</v>
      </c>
      <c r="B187" s="1" t="s">
        <v>192</v>
      </c>
      <c r="C187" s="2" t="s">
        <v>193</v>
      </c>
      <c r="D187" s="257">
        <v>1</v>
      </c>
      <c r="E187" s="1" t="s">
        <v>11</v>
      </c>
      <c r="H187" s="5">
        <f>ROUND(D187*F187, 0)</f>
        <v>0</v>
      </c>
      <c r="I187" s="5">
        <f>ROUND(D187*G187, 0)</f>
        <v>0</v>
      </c>
    </row>
    <row r="188" spans="1:9">
      <c r="D188" s="258"/>
    </row>
    <row r="189" spans="1:9" ht="79.2">
      <c r="A189" s="7">
        <v>81</v>
      </c>
      <c r="B189" s="1" t="s">
        <v>194</v>
      </c>
      <c r="C189" s="2" t="s">
        <v>195</v>
      </c>
      <c r="D189" s="257">
        <v>3</v>
      </c>
      <c r="E189" s="1" t="s">
        <v>11</v>
      </c>
      <c r="H189" s="5">
        <f>ROUND(D189*F189, 0)</f>
        <v>0</v>
      </c>
      <c r="I189" s="5">
        <f>ROUND(D189*G189, 0)</f>
        <v>0</v>
      </c>
    </row>
    <row r="191" spans="1:9" ht="92.4">
      <c r="A191" s="7">
        <v>82</v>
      </c>
      <c r="B191" s="1" t="s">
        <v>196</v>
      </c>
      <c r="C191" s="2" t="s">
        <v>197</v>
      </c>
      <c r="D191" s="257">
        <v>2</v>
      </c>
      <c r="E191" s="1" t="s">
        <v>11</v>
      </c>
      <c r="H191" s="5">
        <f>ROUND(D191*F191, 0)</f>
        <v>0</v>
      </c>
      <c r="I191" s="5">
        <f>ROUND(D191*G191, 0)</f>
        <v>0</v>
      </c>
    </row>
    <row r="193" spans="1:12" ht="79.2">
      <c r="A193" s="7">
        <v>83</v>
      </c>
      <c r="B193" s="1" t="s">
        <v>198</v>
      </c>
      <c r="C193" s="2" t="s">
        <v>199</v>
      </c>
      <c r="D193" s="257">
        <v>2</v>
      </c>
      <c r="E193" s="1" t="s">
        <v>11</v>
      </c>
      <c r="H193" s="5">
        <f>ROUND(D193*F193, 0)</f>
        <v>0</v>
      </c>
      <c r="I193" s="5">
        <f>ROUND(D193*G193, 0)</f>
        <v>0</v>
      </c>
    </row>
    <row r="195" spans="1:12" ht="79.2">
      <c r="A195" s="7">
        <v>84</v>
      </c>
      <c r="B195" s="1" t="s">
        <v>200</v>
      </c>
      <c r="C195" s="2" t="s">
        <v>201</v>
      </c>
      <c r="D195" s="257">
        <v>2</v>
      </c>
      <c r="E195" s="1" t="s">
        <v>11</v>
      </c>
      <c r="H195" s="5">
        <f>ROUND(D195*F195, 0)</f>
        <v>0</v>
      </c>
      <c r="I195" s="5">
        <f>ROUND(D195*G195, 0)</f>
        <v>0</v>
      </c>
    </row>
    <row r="197" spans="1:12" ht="79.2">
      <c r="A197" s="7">
        <v>85</v>
      </c>
      <c r="B197" s="1" t="s">
        <v>202</v>
      </c>
      <c r="C197" s="2" t="s">
        <v>203</v>
      </c>
      <c r="D197" s="257">
        <v>2</v>
      </c>
      <c r="E197" s="1" t="s">
        <v>11</v>
      </c>
      <c r="H197" s="5">
        <f>ROUND(D197*F197, 0)</f>
        <v>0</v>
      </c>
      <c r="I197" s="5">
        <f>ROUND(D197*G197, 0)</f>
        <v>0</v>
      </c>
    </row>
    <row r="199" spans="1:12" ht="66">
      <c r="A199" s="7">
        <v>86</v>
      </c>
      <c r="B199" s="1" t="s">
        <v>204</v>
      </c>
      <c r="C199" s="2" t="s">
        <v>205</v>
      </c>
      <c r="D199" s="257">
        <v>2</v>
      </c>
      <c r="E199" s="1" t="s">
        <v>11</v>
      </c>
      <c r="H199" s="5">
        <f>ROUND(D199*F199, 0)</f>
        <v>0</v>
      </c>
      <c r="I199" s="5">
        <f>ROUND(D199*G199, 0)</f>
        <v>0</v>
      </c>
    </row>
    <row r="201" spans="1:12" ht="52.8">
      <c r="A201" s="7">
        <v>87</v>
      </c>
      <c r="B201" s="1" t="s">
        <v>206</v>
      </c>
      <c r="C201" s="2" t="s">
        <v>207</v>
      </c>
      <c r="D201" s="257">
        <v>1</v>
      </c>
      <c r="E201" s="1" t="s">
        <v>11</v>
      </c>
      <c r="H201" s="5">
        <f>ROUND(D201*F201, 0)</f>
        <v>0</v>
      </c>
      <c r="I201" s="5">
        <f>ROUND(D201*G201, 0)</f>
        <v>0</v>
      </c>
    </row>
    <row r="203" spans="1:12" s="9" customFormat="1">
      <c r="A203" s="6"/>
      <c r="B203" s="3"/>
      <c r="C203" s="3" t="s">
        <v>208</v>
      </c>
      <c r="D203" s="4"/>
      <c r="E203" s="3"/>
      <c r="F203" s="4"/>
      <c r="G203" s="4"/>
      <c r="H203" s="4">
        <f>ROUND(SUM(H2:H202),0)</f>
        <v>0</v>
      </c>
      <c r="I203" s="4">
        <f>ROUND(SUM(I2:I202),0)</f>
        <v>0</v>
      </c>
      <c r="K203" s="290"/>
      <c r="L203" s="290"/>
    </row>
  </sheetData>
  <mergeCells count="14">
    <mergeCell ref="A166:F166"/>
    <mergeCell ref="A75:F75"/>
    <mergeCell ref="A87:F87"/>
    <mergeCell ref="A105:F105"/>
    <mergeCell ref="A146:F146"/>
    <mergeCell ref="A149:F149"/>
    <mergeCell ref="A156:F156"/>
    <mergeCell ref="A72:F72"/>
    <mergeCell ref="A2:F2"/>
    <mergeCell ref="A7:F7"/>
    <mergeCell ref="A16:F16"/>
    <mergeCell ref="A51:F51"/>
    <mergeCell ref="A55:F55"/>
    <mergeCell ref="A48:F48"/>
  </mergeCells>
  <pageMargins left="0.2361111111111111" right="0.2361111111111111" top="0.69444444444444442" bottom="0.69444444444444442" header="0.41666666666666669" footer="0.41666666666666669"/>
  <pageSetup paperSize="9" orientation="portrait" useFirstPageNumber="1" verticalDpi="0" r:id="rId1"/>
  <headerFooter>
    <oddHeader>&amp;L&amp;"Times New Roman CE,bold"&amp;10 01 földszint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2:J430"/>
  <sheetViews>
    <sheetView topLeftCell="A4" workbookViewId="0">
      <selection activeCell="A19" sqref="A19:XFD20"/>
    </sheetView>
  </sheetViews>
  <sheetFormatPr defaultRowHeight="13.8"/>
  <cols>
    <col min="1" max="1" width="6.6640625" style="12" customWidth="1"/>
    <col min="2" max="2" width="47.44140625" style="12" customWidth="1"/>
    <col min="3" max="8" width="10.6640625" style="12" customWidth="1"/>
    <col min="9" max="9" width="9.109375" style="12"/>
    <col min="10" max="10" width="9.109375" style="291"/>
    <col min="11" max="256" width="9.109375" style="12"/>
    <col min="257" max="257" width="6.6640625" style="12" customWidth="1"/>
    <col min="258" max="258" width="47.44140625" style="12" customWidth="1"/>
    <col min="259" max="261" width="18.33203125" style="12" customWidth="1"/>
    <col min="262" max="512" width="9.109375" style="12"/>
    <col min="513" max="513" width="6.6640625" style="12" customWidth="1"/>
    <col min="514" max="514" width="47.44140625" style="12" customWidth="1"/>
    <col min="515" max="517" width="18.33203125" style="12" customWidth="1"/>
    <col min="518" max="768" width="9.109375" style="12"/>
    <col min="769" max="769" width="6.6640625" style="12" customWidth="1"/>
    <col min="770" max="770" width="47.44140625" style="12" customWidth="1"/>
    <col min="771" max="773" width="18.33203125" style="12" customWidth="1"/>
    <col min="774" max="1024" width="9.109375" style="12"/>
    <col min="1025" max="1025" width="6.6640625" style="12" customWidth="1"/>
    <col min="1026" max="1026" width="47.44140625" style="12" customWidth="1"/>
    <col min="1027" max="1029" width="18.33203125" style="12" customWidth="1"/>
    <col min="1030" max="1280" width="9.109375" style="12"/>
    <col min="1281" max="1281" width="6.6640625" style="12" customWidth="1"/>
    <col min="1282" max="1282" width="47.44140625" style="12" customWidth="1"/>
    <col min="1283" max="1285" width="18.33203125" style="12" customWidth="1"/>
    <col min="1286" max="1536" width="9.109375" style="12"/>
    <col min="1537" max="1537" width="6.6640625" style="12" customWidth="1"/>
    <col min="1538" max="1538" width="47.44140625" style="12" customWidth="1"/>
    <col min="1539" max="1541" width="18.33203125" style="12" customWidth="1"/>
    <col min="1542" max="1792" width="9.109375" style="12"/>
    <col min="1793" max="1793" width="6.6640625" style="12" customWidth="1"/>
    <col min="1794" max="1794" width="47.44140625" style="12" customWidth="1"/>
    <col min="1795" max="1797" width="18.33203125" style="12" customWidth="1"/>
    <col min="1798" max="2048" width="9.109375" style="12"/>
    <col min="2049" max="2049" width="6.6640625" style="12" customWidth="1"/>
    <col min="2050" max="2050" width="47.44140625" style="12" customWidth="1"/>
    <col min="2051" max="2053" width="18.33203125" style="12" customWidth="1"/>
    <col min="2054" max="2304" width="9.109375" style="12"/>
    <col min="2305" max="2305" width="6.6640625" style="12" customWidth="1"/>
    <col min="2306" max="2306" width="47.44140625" style="12" customWidth="1"/>
    <col min="2307" max="2309" width="18.33203125" style="12" customWidth="1"/>
    <col min="2310" max="2560" width="9.109375" style="12"/>
    <col min="2561" max="2561" width="6.6640625" style="12" customWidth="1"/>
    <col min="2562" max="2562" width="47.44140625" style="12" customWidth="1"/>
    <col min="2563" max="2565" width="18.33203125" style="12" customWidth="1"/>
    <col min="2566" max="2816" width="9.109375" style="12"/>
    <col min="2817" max="2817" width="6.6640625" style="12" customWidth="1"/>
    <col min="2818" max="2818" width="47.44140625" style="12" customWidth="1"/>
    <col min="2819" max="2821" width="18.33203125" style="12" customWidth="1"/>
    <col min="2822" max="3072" width="9.109375" style="12"/>
    <col min="3073" max="3073" width="6.6640625" style="12" customWidth="1"/>
    <col min="3074" max="3074" width="47.44140625" style="12" customWidth="1"/>
    <col min="3075" max="3077" width="18.33203125" style="12" customWidth="1"/>
    <col min="3078" max="3328" width="9.109375" style="12"/>
    <col min="3329" max="3329" width="6.6640625" style="12" customWidth="1"/>
    <col min="3330" max="3330" width="47.44140625" style="12" customWidth="1"/>
    <col min="3331" max="3333" width="18.33203125" style="12" customWidth="1"/>
    <col min="3334" max="3584" width="9.109375" style="12"/>
    <col min="3585" max="3585" width="6.6640625" style="12" customWidth="1"/>
    <col min="3586" max="3586" width="47.44140625" style="12" customWidth="1"/>
    <col min="3587" max="3589" width="18.33203125" style="12" customWidth="1"/>
    <col min="3590" max="3840" width="9.109375" style="12"/>
    <col min="3841" max="3841" width="6.6640625" style="12" customWidth="1"/>
    <col min="3842" max="3842" width="47.44140625" style="12" customWidth="1"/>
    <col min="3843" max="3845" width="18.33203125" style="12" customWidth="1"/>
    <col min="3846" max="4096" width="9.109375" style="12"/>
    <col min="4097" max="4097" width="6.6640625" style="12" customWidth="1"/>
    <col min="4098" max="4098" width="47.44140625" style="12" customWidth="1"/>
    <col min="4099" max="4101" width="18.33203125" style="12" customWidth="1"/>
    <col min="4102" max="4352" width="9.109375" style="12"/>
    <col min="4353" max="4353" width="6.6640625" style="12" customWidth="1"/>
    <col min="4354" max="4354" width="47.44140625" style="12" customWidth="1"/>
    <col min="4355" max="4357" width="18.33203125" style="12" customWidth="1"/>
    <col min="4358" max="4608" width="9.109375" style="12"/>
    <col min="4609" max="4609" width="6.6640625" style="12" customWidth="1"/>
    <col min="4610" max="4610" width="47.44140625" style="12" customWidth="1"/>
    <col min="4611" max="4613" width="18.33203125" style="12" customWidth="1"/>
    <col min="4614" max="4864" width="9.109375" style="12"/>
    <col min="4865" max="4865" width="6.6640625" style="12" customWidth="1"/>
    <col min="4866" max="4866" width="47.44140625" style="12" customWidth="1"/>
    <col min="4867" max="4869" width="18.33203125" style="12" customWidth="1"/>
    <col min="4870" max="5120" width="9.109375" style="12"/>
    <col min="5121" max="5121" width="6.6640625" style="12" customWidth="1"/>
    <col min="5122" max="5122" width="47.44140625" style="12" customWidth="1"/>
    <col min="5123" max="5125" width="18.33203125" style="12" customWidth="1"/>
    <col min="5126" max="5376" width="9.109375" style="12"/>
    <col min="5377" max="5377" width="6.6640625" style="12" customWidth="1"/>
    <col min="5378" max="5378" width="47.44140625" style="12" customWidth="1"/>
    <col min="5379" max="5381" width="18.33203125" style="12" customWidth="1"/>
    <col min="5382" max="5632" width="9.109375" style="12"/>
    <col min="5633" max="5633" width="6.6640625" style="12" customWidth="1"/>
    <col min="5634" max="5634" width="47.44140625" style="12" customWidth="1"/>
    <col min="5635" max="5637" width="18.33203125" style="12" customWidth="1"/>
    <col min="5638" max="5888" width="9.109375" style="12"/>
    <col min="5889" max="5889" width="6.6640625" style="12" customWidth="1"/>
    <col min="5890" max="5890" width="47.44140625" style="12" customWidth="1"/>
    <col min="5891" max="5893" width="18.33203125" style="12" customWidth="1"/>
    <col min="5894" max="6144" width="9.109375" style="12"/>
    <col min="6145" max="6145" width="6.6640625" style="12" customWidth="1"/>
    <col min="6146" max="6146" width="47.44140625" style="12" customWidth="1"/>
    <col min="6147" max="6149" width="18.33203125" style="12" customWidth="1"/>
    <col min="6150" max="6400" width="9.109375" style="12"/>
    <col min="6401" max="6401" width="6.6640625" style="12" customWidth="1"/>
    <col min="6402" max="6402" width="47.44140625" style="12" customWidth="1"/>
    <col min="6403" max="6405" width="18.33203125" style="12" customWidth="1"/>
    <col min="6406" max="6656" width="9.109375" style="12"/>
    <col min="6657" max="6657" width="6.6640625" style="12" customWidth="1"/>
    <col min="6658" max="6658" width="47.44140625" style="12" customWidth="1"/>
    <col min="6659" max="6661" width="18.33203125" style="12" customWidth="1"/>
    <col min="6662" max="6912" width="9.109375" style="12"/>
    <col min="6913" max="6913" width="6.6640625" style="12" customWidth="1"/>
    <col min="6914" max="6914" width="47.44140625" style="12" customWidth="1"/>
    <col min="6915" max="6917" width="18.33203125" style="12" customWidth="1"/>
    <col min="6918" max="7168" width="9.109375" style="12"/>
    <col min="7169" max="7169" width="6.6640625" style="12" customWidth="1"/>
    <col min="7170" max="7170" width="47.44140625" style="12" customWidth="1"/>
    <col min="7171" max="7173" width="18.33203125" style="12" customWidth="1"/>
    <col min="7174" max="7424" width="9.109375" style="12"/>
    <col min="7425" max="7425" width="6.6640625" style="12" customWidth="1"/>
    <col min="7426" max="7426" width="47.44140625" style="12" customWidth="1"/>
    <col min="7427" max="7429" width="18.33203125" style="12" customWidth="1"/>
    <col min="7430" max="7680" width="9.109375" style="12"/>
    <col min="7681" max="7681" width="6.6640625" style="12" customWidth="1"/>
    <col min="7682" max="7682" width="47.44140625" style="12" customWidth="1"/>
    <col min="7683" max="7685" width="18.33203125" style="12" customWidth="1"/>
    <col min="7686" max="7936" width="9.109375" style="12"/>
    <col min="7937" max="7937" width="6.6640625" style="12" customWidth="1"/>
    <col min="7938" max="7938" width="47.44140625" style="12" customWidth="1"/>
    <col min="7939" max="7941" width="18.33203125" style="12" customWidth="1"/>
    <col min="7942" max="8192" width="9.109375" style="12"/>
    <col min="8193" max="8193" width="6.6640625" style="12" customWidth="1"/>
    <col min="8194" max="8194" width="47.44140625" style="12" customWidth="1"/>
    <col min="8195" max="8197" width="18.33203125" style="12" customWidth="1"/>
    <col min="8198" max="8448" width="9.109375" style="12"/>
    <col min="8449" max="8449" width="6.6640625" style="12" customWidth="1"/>
    <col min="8450" max="8450" width="47.44140625" style="12" customWidth="1"/>
    <col min="8451" max="8453" width="18.33203125" style="12" customWidth="1"/>
    <col min="8454" max="8704" width="9.109375" style="12"/>
    <col min="8705" max="8705" width="6.6640625" style="12" customWidth="1"/>
    <col min="8706" max="8706" width="47.44140625" style="12" customWidth="1"/>
    <col min="8707" max="8709" width="18.33203125" style="12" customWidth="1"/>
    <col min="8710" max="8960" width="9.109375" style="12"/>
    <col min="8961" max="8961" width="6.6640625" style="12" customWidth="1"/>
    <col min="8962" max="8962" width="47.44140625" style="12" customWidth="1"/>
    <col min="8963" max="8965" width="18.33203125" style="12" customWidth="1"/>
    <col min="8966" max="9216" width="9.109375" style="12"/>
    <col min="9217" max="9217" width="6.6640625" style="12" customWidth="1"/>
    <col min="9218" max="9218" width="47.44140625" style="12" customWidth="1"/>
    <col min="9219" max="9221" width="18.33203125" style="12" customWidth="1"/>
    <col min="9222" max="9472" width="9.109375" style="12"/>
    <col min="9473" max="9473" width="6.6640625" style="12" customWidth="1"/>
    <col min="9474" max="9474" width="47.44140625" style="12" customWidth="1"/>
    <col min="9475" max="9477" width="18.33203125" style="12" customWidth="1"/>
    <col min="9478" max="9728" width="9.109375" style="12"/>
    <col min="9729" max="9729" width="6.6640625" style="12" customWidth="1"/>
    <col min="9730" max="9730" width="47.44140625" style="12" customWidth="1"/>
    <col min="9731" max="9733" width="18.33203125" style="12" customWidth="1"/>
    <col min="9734" max="9984" width="9.109375" style="12"/>
    <col min="9985" max="9985" width="6.6640625" style="12" customWidth="1"/>
    <col min="9986" max="9986" width="47.44140625" style="12" customWidth="1"/>
    <col min="9987" max="9989" width="18.33203125" style="12" customWidth="1"/>
    <col min="9990" max="10240" width="9.109375" style="12"/>
    <col min="10241" max="10241" width="6.6640625" style="12" customWidth="1"/>
    <col min="10242" max="10242" width="47.44140625" style="12" customWidth="1"/>
    <col min="10243" max="10245" width="18.33203125" style="12" customWidth="1"/>
    <col min="10246" max="10496" width="9.109375" style="12"/>
    <col min="10497" max="10497" width="6.6640625" style="12" customWidth="1"/>
    <col min="10498" max="10498" width="47.44140625" style="12" customWidth="1"/>
    <col min="10499" max="10501" width="18.33203125" style="12" customWidth="1"/>
    <col min="10502" max="10752" width="9.109375" style="12"/>
    <col min="10753" max="10753" width="6.6640625" style="12" customWidth="1"/>
    <col min="10754" max="10754" width="47.44140625" style="12" customWidth="1"/>
    <col min="10755" max="10757" width="18.33203125" style="12" customWidth="1"/>
    <col min="10758" max="11008" width="9.109375" style="12"/>
    <col min="11009" max="11009" width="6.6640625" style="12" customWidth="1"/>
    <col min="11010" max="11010" width="47.44140625" style="12" customWidth="1"/>
    <col min="11011" max="11013" width="18.33203125" style="12" customWidth="1"/>
    <col min="11014" max="11264" width="9.109375" style="12"/>
    <col min="11265" max="11265" width="6.6640625" style="12" customWidth="1"/>
    <col min="11266" max="11266" width="47.44140625" style="12" customWidth="1"/>
    <col min="11267" max="11269" width="18.33203125" style="12" customWidth="1"/>
    <col min="11270" max="11520" width="9.109375" style="12"/>
    <col min="11521" max="11521" width="6.6640625" style="12" customWidth="1"/>
    <col min="11522" max="11522" width="47.44140625" style="12" customWidth="1"/>
    <col min="11523" max="11525" width="18.33203125" style="12" customWidth="1"/>
    <col min="11526" max="11776" width="9.109375" style="12"/>
    <col min="11777" max="11777" width="6.6640625" style="12" customWidth="1"/>
    <col min="11778" max="11778" width="47.44140625" style="12" customWidth="1"/>
    <col min="11779" max="11781" width="18.33203125" style="12" customWidth="1"/>
    <col min="11782" max="12032" width="9.109375" style="12"/>
    <col min="12033" max="12033" width="6.6640625" style="12" customWidth="1"/>
    <col min="12034" max="12034" width="47.44140625" style="12" customWidth="1"/>
    <col min="12035" max="12037" width="18.33203125" style="12" customWidth="1"/>
    <col min="12038" max="12288" width="9.109375" style="12"/>
    <col min="12289" max="12289" width="6.6640625" style="12" customWidth="1"/>
    <col min="12290" max="12290" width="47.44140625" style="12" customWidth="1"/>
    <col min="12291" max="12293" width="18.33203125" style="12" customWidth="1"/>
    <col min="12294" max="12544" width="9.109375" style="12"/>
    <col min="12545" max="12545" width="6.6640625" style="12" customWidth="1"/>
    <col min="12546" max="12546" width="47.44140625" style="12" customWidth="1"/>
    <col min="12547" max="12549" width="18.33203125" style="12" customWidth="1"/>
    <col min="12550" max="12800" width="9.109375" style="12"/>
    <col min="12801" max="12801" width="6.6640625" style="12" customWidth="1"/>
    <col min="12802" max="12802" width="47.44140625" style="12" customWidth="1"/>
    <col min="12803" max="12805" width="18.33203125" style="12" customWidth="1"/>
    <col min="12806" max="13056" width="9.109375" style="12"/>
    <col min="13057" max="13057" width="6.6640625" style="12" customWidth="1"/>
    <col min="13058" max="13058" width="47.44140625" style="12" customWidth="1"/>
    <col min="13059" max="13061" width="18.33203125" style="12" customWidth="1"/>
    <col min="13062" max="13312" width="9.109375" style="12"/>
    <col min="13313" max="13313" width="6.6640625" style="12" customWidth="1"/>
    <col min="13314" max="13314" width="47.44140625" style="12" customWidth="1"/>
    <col min="13315" max="13317" width="18.33203125" style="12" customWidth="1"/>
    <col min="13318" max="13568" width="9.109375" style="12"/>
    <col min="13569" max="13569" width="6.6640625" style="12" customWidth="1"/>
    <col min="13570" max="13570" width="47.44140625" style="12" customWidth="1"/>
    <col min="13571" max="13573" width="18.33203125" style="12" customWidth="1"/>
    <col min="13574" max="13824" width="9.109375" style="12"/>
    <col min="13825" max="13825" width="6.6640625" style="12" customWidth="1"/>
    <col min="13826" max="13826" width="47.44140625" style="12" customWidth="1"/>
    <col min="13827" max="13829" width="18.33203125" style="12" customWidth="1"/>
    <col min="13830" max="14080" width="9.109375" style="12"/>
    <col min="14081" max="14081" width="6.6640625" style="12" customWidth="1"/>
    <col min="14082" max="14082" width="47.44140625" style="12" customWidth="1"/>
    <col min="14083" max="14085" width="18.33203125" style="12" customWidth="1"/>
    <col min="14086" max="14336" width="9.109375" style="12"/>
    <col min="14337" max="14337" width="6.6640625" style="12" customWidth="1"/>
    <col min="14338" max="14338" width="47.44140625" style="12" customWidth="1"/>
    <col min="14339" max="14341" width="18.33203125" style="12" customWidth="1"/>
    <col min="14342" max="14592" width="9.109375" style="12"/>
    <col min="14593" max="14593" width="6.6640625" style="12" customWidth="1"/>
    <col min="14594" max="14594" width="47.44140625" style="12" customWidth="1"/>
    <col min="14595" max="14597" width="18.33203125" style="12" customWidth="1"/>
    <col min="14598" max="14848" width="9.109375" style="12"/>
    <col min="14849" max="14849" width="6.6640625" style="12" customWidth="1"/>
    <col min="14850" max="14850" width="47.44140625" style="12" customWidth="1"/>
    <col min="14851" max="14853" width="18.33203125" style="12" customWidth="1"/>
    <col min="14854" max="15104" width="9.109375" style="12"/>
    <col min="15105" max="15105" width="6.6640625" style="12" customWidth="1"/>
    <col min="15106" max="15106" width="47.44140625" style="12" customWidth="1"/>
    <col min="15107" max="15109" width="18.33203125" style="12" customWidth="1"/>
    <col min="15110" max="15360" width="9.109375" style="12"/>
    <col min="15361" max="15361" width="6.6640625" style="12" customWidth="1"/>
    <col min="15362" max="15362" width="47.44140625" style="12" customWidth="1"/>
    <col min="15363" max="15365" width="18.33203125" style="12" customWidth="1"/>
    <col min="15366" max="15616" width="9.109375" style="12"/>
    <col min="15617" max="15617" width="6.6640625" style="12" customWidth="1"/>
    <col min="15618" max="15618" width="47.44140625" style="12" customWidth="1"/>
    <col min="15619" max="15621" width="18.33203125" style="12" customWidth="1"/>
    <col min="15622" max="15872" width="9.109375" style="12"/>
    <col min="15873" max="15873" width="6.6640625" style="12" customWidth="1"/>
    <col min="15874" max="15874" width="47.44140625" style="12" customWidth="1"/>
    <col min="15875" max="15877" width="18.33203125" style="12" customWidth="1"/>
    <col min="15878" max="16128" width="9.109375" style="12"/>
    <col min="16129" max="16129" width="6.6640625" style="12" customWidth="1"/>
    <col min="16130" max="16130" width="47.44140625" style="12" customWidth="1"/>
    <col min="16131" max="16133" width="18.33203125" style="12" customWidth="1"/>
    <col min="16134" max="16384" width="9.109375" style="12"/>
  </cols>
  <sheetData>
    <row r="2" spans="1:9">
      <c r="A2" s="311" t="s">
        <v>216</v>
      </c>
      <c r="B2" s="311"/>
      <c r="C2" s="311"/>
      <c r="D2" s="311"/>
    </row>
    <row r="3" spans="1:9" ht="115.5" customHeight="1">
      <c r="A3" s="310" t="s">
        <v>217</v>
      </c>
      <c r="B3" s="312"/>
      <c r="C3" s="312"/>
      <c r="D3" s="312"/>
    </row>
    <row r="5" spans="1:9">
      <c r="A5" s="311" t="s">
        <v>218</v>
      </c>
      <c r="B5" s="311"/>
      <c r="C5" s="311"/>
      <c r="D5" s="311"/>
    </row>
    <row r="6" spans="1:9">
      <c r="A6" s="310" t="s">
        <v>219</v>
      </c>
      <c r="B6" s="310"/>
      <c r="C6" s="310"/>
      <c r="D6" s="310"/>
    </row>
    <row r="7" spans="1:9">
      <c r="A7" s="310" t="s">
        <v>220</v>
      </c>
      <c r="B7" s="310"/>
      <c r="C7" s="310"/>
      <c r="D7" s="310"/>
    </row>
    <row r="8" spans="1:9">
      <c r="A8" s="310" t="s">
        <v>221</v>
      </c>
      <c r="B8" s="310"/>
      <c r="C8" s="310"/>
      <c r="D8" s="310"/>
    </row>
    <row r="11" spans="1:9">
      <c r="A11" s="21" t="s">
        <v>0</v>
      </c>
      <c r="B11" s="21" t="s">
        <v>2</v>
      </c>
      <c r="C11" s="21" t="s">
        <v>3</v>
      </c>
      <c r="D11" s="21" t="s">
        <v>4</v>
      </c>
      <c r="E11" s="22" t="s">
        <v>239</v>
      </c>
      <c r="F11" s="22" t="s">
        <v>240</v>
      </c>
      <c r="G11" s="22" t="s">
        <v>241</v>
      </c>
      <c r="H11" s="22" t="s">
        <v>242</v>
      </c>
      <c r="I11" s="22" t="s">
        <v>243</v>
      </c>
    </row>
    <row r="12" spans="1:9">
      <c r="A12" s="23"/>
      <c r="B12" s="24"/>
      <c r="C12" s="25"/>
      <c r="D12" s="24"/>
      <c r="E12" s="26"/>
      <c r="F12" s="26"/>
      <c r="G12" s="26"/>
      <c r="H12" s="26"/>
      <c r="I12" s="24"/>
    </row>
    <row r="13" spans="1:9">
      <c r="A13" s="27"/>
      <c r="B13" s="21"/>
      <c r="C13" s="28"/>
      <c r="D13" s="21"/>
      <c r="E13" s="29"/>
      <c r="F13" s="29"/>
      <c r="G13" s="29"/>
      <c r="H13" s="29"/>
      <c r="I13" s="21"/>
    </row>
    <row r="14" spans="1:9">
      <c r="A14" s="30"/>
      <c r="B14" s="31" t="s">
        <v>244</v>
      </c>
      <c r="C14" s="32"/>
      <c r="D14" s="33"/>
      <c r="E14" s="34"/>
      <c r="F14" s="34"/>
      <c r="G14" s="34"/>
      <c r="H14" s="34"/>
      <c r="I14" s="33"/>
    </row>
    <row r="15" spans="1:9">
      <c r="A15" s="35"/>
      <c r="B15" s="36"/>
      <c r="C15" s="37"/>
      <c r="D15" s="38"/>
      <c r="E15" s="39" t="e">
        <f>INT(#REF!*#REF!+0.5)</f>
        <v>#REF!</v>
      </c>
      <c r="F15" s="39" t="e">
        <f>INT(#REF!*#REF!+0.5)*#REF!/2500</f>
        <v>#REF!</v>
      </c>
      <c r="G15" s="39" t="e">
        <f>C15*E15</f>
        <v>#REF!</v>
      </c>
      <c r="H15" s="39" t="e">
        <f>C15*F15</f>
        <v>#REF!</v>
      </c>
      <c r="I15" s="38"/>
    </row>
    <row r="16" spans="1:9">
      <c r="A16" s="35"/>
      <c r="B16" s="40"/>
      <c r="C16" s="41"/>
      <c r="D16" s="38"/>
      <c r="E16" s="39"/>
      <c r="F16" s="39"/>
      <c r="G16" s="39"/>
      <c r="H16" s="39"/>
      <c r="I16" s="42"/>
    </row>
    <row r="17" spans="1:9" ht="27.6">
      <c r="A17" s="35"/>
      <c r="B17" s="40" t="s">
        <v>719</v>
      </c>
      <c r="C17" s="41">
        <v>1</v>
      </c>
      <c r="D17" s="295" t="s">
        <v>245</v>
      </c>
      <c r="E17" s="39"/>
      <c r="F17" s="39"/>
      <c r="G17" s="39">
        <f t="shared" ref="G17:G20" si="0">C17*E17</f>
        <v>0</v>
      </c>
      <c r="H17" s="39">
        <f t="shared" ref="H17:H20" si="1">C17*F17</f>
        <v>0</v>
      </c>
      <c r="I17" s="42"/>
    </row>
    <row r="18" spans="1:9">
      <c r="A18" s="35"/>
      <c r="B18" s="40"/>
      <c r="C18" s="41"/>
      <c r="D18" s="295"/>
      <c r="E18" s="39"/>
      <c r="F18" s="39"/>
      <c r="G18" s="39">
        <f t="shared" si="0"/>
        <v>0</v>
      </c>
      <c r="H18" s="39">
        <f t="shared" si="1"/>
        <v>0</v>
      </c>
      <c r="I18" s="42"/>
    </row>
    <row r="19" spans="1:9" ht="151.80000000000001">
      <c r="A19" s="35"/>
      <c r="B19" s="40" t="s">
        <v>724</v>
      </c>
      <c r="C19" s="41">
        <v>1</v>
      </c>
      <c r="D19" s="295" t="s">
        <v>245</v>
      </c>
      <c r="E19" s="39"/>
      <c r="F19" s="39"/>
      <c r="G19" s="39">
        <f t="shared" si="0"/>
        <v>0</v>
      </c>
      <c r="H19" s="39">
        <f t="shared" si="1"/>
        <v>0</v>
      </c>
      <c r="I19" s="42"/>
    </row>
    <row r="20" spans="1:9">
      <c r="A20" s="35"/>
      <c r="B20" s="40"/>
      <c r="C20" s="41"/>
      <c r="D20" s="38"/>
      <c r="E20" s="39"/>
      <c r="F20" s="39"/>
      <c r="G20" s="39">
        <f t="shared" si="0"/>
        <v>0</v>
      </c>
      <c r="H20" s="39">
        <f t="shared" si="1"/>
        <v>0</v>
      </c>
      <c r="I20" s="38"/>
    </row>
    <row r="21" spans="1:9" ht="110.4">
      <c r="A21" s="35"/>
      <c r="B21" s="40" t="s">
        <v>246</v>
      </c>
      <c r="C21" s="41">
        <v>25</v>
      </c>
      <c r="D21" s="38" t="s">
        <v>44</v>
      </c>
      <c r="E21" s="39"/>
      <c r="F21" s="39"/>
      <c r="G21" s="39">
        <f>C21*E21</f>
        <v>0</v>
      </c>
      <c r="H21" s="39">
        <f>C21*F21</f>
        <v>0</v>
      </c>
      <c r="I21" s="38"/>
    </row>
    <row r="22" spans="1:9">
      <c r="A22" s="35"/>
      <c r="B22" s="40"/>
      <c r="C22" s="41"/>
      <c r="D22" s="38"/>
      <c r="E22" s="39"/>
      <c r="F22" s="39"/>
      <c r="G22" s="39">
        <v>0</v>
      </c>
      <c r="H22" s="39">
        <v>0</v>
      </c>
      <c r="I22" s="38"/>
    </row>
    <row r="23" spans="1:9" ht="82.8">
      <c r="A23" s="43"/>
      <c r="B23" s="44" t="s">
        <v>247</v>
      </c>
      <c r="C23" s="45">
        <v>15</v>
      </c>
      <c r="D23" s="44" t="s">
        <v>44</v>
      </c>
      <c r="E23" s="39"/>
      <c r="F23" s="39"/>
      <c r="G23" s="39">
        <f>C23*E23</f>
        <v>0</v>
      </c>
      <c r="H23" s="39">
        <f>C23*F23</f>
        <v>0</v>
      </c>
      <c r="I23" s="46"/>
    </row>
    <row r="24" spans="1:9">
      <c r="A24" s="43"/>
      <c r="B24" s="44"/>
      <c r="C24" s="45"/>
      <c r="D24" s="44"/>
      <c r="E24" s="39"/>
      <c r="F24" s="39"/>
      <c r="G24" s="39"/>
      <c r="H24" s="39"/>
      <c r="I24" s="46"/>
    </row>
    <row r="25" spans="1:9" ht="82.8">
      <c r="A25" s="43"/>
      <c r="B25" s="44" t="s">
        <v>248</v>
      </c>
      <c r="C25" s="45">
        <v>29</v>
      </c>
      <c r="D25" s="44" t="s">
        <v>44</v>
      </c>
      <c r="E25" s="39"/>
      <c r="F25" s="39"/>
      <c r="G25" s="39">
        <f>C25*E25</f>
        <v>0</v>
      </c>
      <c r="H25" s="39">
        <f>C25*F25</f>
        <v>0</v>
      </c>
      <c r="I25" s="46"/>
    </row>
    <row r="26" spans="1:9">
      <c r="A26" s="35"/>
      <c r="B26" s="40"/>
      <c r="C26" s="41"/>
      <c r="D26" s="38"/>
      <c r="E26" s="39"/>
      <c r="F26" s="39"/>
      <c r="G26" s="39">
        <v>0</v>
      </c>
      <c r="H26" s="39">
        <v>0</v>
      </c>
      <c r="I26" s="38"/>
    </row>
    <row r="27" spans="1:9" ht="41.4">
      <c r="A27" s="35"/>
      <c r="B27" s="47" t="s">
        <v>249</v>
      </c>
      <c r="C27" s="41">
        <v>3</v>
      </c>
      <c r="D27" s="38" t="s">
        <v>11</v>
      </c>
      <c r="E27" s="39"/>
      <c r="F27" s="39"/>
      <c r="G27" s="39">
        <f>C27*E27</f>
        <v>0</v>
      </c>
      <c r="H27" s="39">
        <f>C27*F27</f>
        <v>0</v>
      </c>
      <c r="I27" s="38"/>
    </row>
    <row r="28" spans="1:9">
      <c r="A28" s="35"/>
      <c r="B28" s="47"/>
      <c r="C28" s="41"/>
      <c r="D28" s="38"/>
      <c r="E28" s="39"/>
      <c r="F28" s="39"/>
      <c r="G28" s="39">
        <v>0</v>
      </c>
      <c r="H28" s="39">
        <v>0</v>
      </c>
      <c r="I28" s="38"/>
    </row>
    <row r="29" spans="1:9">
      <c r="A29" s="35"/>
      <c r="B29" s="40" t="s">
        <v>250</v>
      </c>
      <c r="C29" s="41">
        <v>1</v>
      </c>
      <c r="D29" s="38" t="s">
        <v>30</v>
      </c>
      <c r="E29" s="48"/>
      <c r="F29" s="39"/>
      <c r="G29" s="39">
        <f>C29*E29</f>
        <v>0</v>
      </c>
      <c r="H29" s="39">
        <f>C29*F29</f>
        <v>0</v>
      </c>
      <c r="I29" s="38"/>
    </row>
    <row r="30" spans="1:9">
      <c r="A30" s="35"/>
      <c r="B30" s="40"/>
      <c r="C30" s="41"/>
      <c r="D30" s="38"/>
      <c r="E30" s="39"/>
      <c r="F30" s="39"/>
      <c r="G30" s="39">
        <v>0</v>
      </c>
      <c r="H30" s="39">
        <v>0</v>
      </c>
      <c r="I30" s="38"/>
    </row>
    <row r="31" spans="1:9">
      <c r="A31" s="35"/>
      <c r="B31" s="40" t="s">
        <v>251</v>
      </c>
      <c r="C31" s="41">
        <v>1</v>
      </c>
      <c r="D31" s="38" t="s">
        <v>30</v>
      </c>
      <c r="E31" s="48"/>
      <c r="F31" s="39"/>
      <c r="G31" s="39">
        <f>C31*E31</f>
        <v>0</v>
      </c>
      <c r="H31" s="39">
        <f>C31*F31</f>
        <v>0</v>
      </c>
      <c r="I31" s="38"/>
    </row>
    <row r="32" spans="1:9">
      <c r="A32" s="35"/>
      <c r="B32" s="36"/>
      <c r="C32" s="37"/>
      <c r="D32" s="38"/>
      <c r="E32" s="48"/>
      <c r="F32" s="39"/>
      <c r="G32" s="48"/>
      <c r="H32" s="39">
        <v>0</v>
      </c>
      <c r="I32" s="38"/>
    </row>
    <row r="33" spans="1:9">
      <c r="A33" s="35"/>
      <c r="B33" s="36" t="s">
        <v>252</v>
      </c>
      <c r="C33" s="41">
        <v>1</v>
      </c>
      <c r="D33" s="38" t="s">
        <v>30</v>
      </c>
      <c r="E33" s="48"/>
      <c r="F33" s="39"/>
      <c r="G33" s="39">
        <f>C33*E33</f>
        <v>0</v>
      </c>
      <c r="H33" s="39">
        <f>C33*F33</f>
        <v>0</v>
      </c>
      <c r="I33" s="38"/>
    </row>
    <row r="34" spans="1:9">
      <c r="A34" s="35"/>
      <c r="B34" s="36"/>
      <c r="C34" s="37"/>
      <c r="D34" s="38"/>
      <c r="E34" s="48"/>
      <c r="F34" s="39"/>
      <c r="G34" s="48"/>
      <c r="H34" s="39"/>
      <c r="I34" s="38"/>
    </row>
    <row r="35" spans="1:9">
      <c r="A35" s="35"/>
      <c r="B35" s="40" t="s">
        <v>253</v>
      </c>
      <c r="C35" s="37">
        <v>1</v>
      </c>
      <c r="D35" s="38" t="s">
        <v>30</v>
      </c>
      <c r="E35" s="48"/>
      <c r="F35" s="48"/>
      <c r="G35" s="39">
        <f>C35*E35</f>
        <v>0</v>
      </c>
      <c r="H35" s="39">
        <f>C35*F35</f>
        <v>0</v>
      </c>
      <c r="I35" s="38"/>
    </row>
    <row r="36" spans="1:9">
      <c r="A36" s="35"/>
      <c r="B36" s="36"/>
      <c r="C36" s="37"/>
      <c r="D36" s="38"/>
      <c r="E36" s="48"/>
      <c r="F36" s="39"/>
      <c r="G36" s="48"/>
      <c r="H36" s="39"/>
      <c r="I36" s="38"/>
    </row>
    <row r="37" spans="1:9">
      <c r="A37" s="35"/>
      <c r="B37" s="36" t="s">
        <v>254</v>
      </c>
      <c r="C37" s="37">
        <v>1</v>
      </c>
      <c r="D37" s="38" t="s">
        <v>30</v>
      </c>
      <c r="E37" s="48"/>
      <c r="F37" s="39"/>
      <c r="G37" s="39">
        <f>C37*E37</f>
        <v>0</v>
      </c>
      <c r="H37" s="39">
        <f>C37*F37</f>
        <v>0</v>
      </c>
      <c r="I37" s="38"/>
    </row>
    <row r="38" spans="1:9">
      <c r="A38" s="35"/>
      <c r="B38" s="36"/>
      <c r="C38" s="37"/>
      <c r="D38" s="38"/>
      <c r="E38" s="39"/>
      <c r="F38" s="39"/>
      <c r="G38" s="39">
        <v>0</v>
      </c>
      <c r="H38" s="39">
        <v>0</v>
      </c>
      <c r="I38" s="38"/>
    </row>
    <row r="39" spans="1:9">
      <c r="A39" s="35"/>
      <c r="B39" s="36" t="s">
        <v>255</v>
      </c>
      <c r="C39" s="37">
        <v>1</v>
      </c>
      <c r="D39" s="38" t="s">
        <v>30</v>
      </c>
      <c r="E39" s="48"/>
      <c r="F39" s="39"/>
      <c r="G39" s="39">
        <f>C39*E39</f>
        <v>0</v>
      </c>
      <c r="H39" s="39">
        <f>C39*F39</f>
        <v>0</v>
      </c>
      <c r="I39" s="38"/>
    </row>
    <row r="40" spans="1:9">
      <c r="A40" s="35"/>
      <c r="B40" s="36"/>
      <c r="C40" s="37"/>
      <c r="D40" s="38"/>
      <c r="E40" s="39"/>
      <c r="F40" s="39"/>
      <c r="G40" s="39">
        <v>0</v>
      </c>
      <c r="H40" s="39">
        <v>0</v>
      </c>
      <c r="I40" s="38"/>
    </row>
    <row r="41" spans="1:9" ht="82.8">
      <c r="A41" s="35"/>
      <c r="B41" s="36" t="s">
        <v>256</v>
      </c>
      <c r="C41" s="37">
        <v>1</v>
      </c>
      <c r="D41" s="38" t="s">
        <v>30</v>
      </c>
      <c r="E41" s="39"/>
      <c r="F41" s="39"/>
      <c r="G41" s="39">
        <f>C41*E41</f>
        <v>0</v>
      </c>
      <c r="H41" s="39">
        <f>C41*F41</f>
        <v>0</v>
      </c>
      <c r="I41" s="38"/>
    </row>
    <row r="42" spans="1:9">
      <c r="A42" s="35"/>
      <c r="B42" s="36"/>
      <c r="C42" s="37"/>
      <c r="D42" s="38"/>
      <c r="E42" s="39">
        <v>0</v>
      </c>
      <c r="F42" s="39"/>
      <c r="G42" s="39">
        <v>0</v>
      </c>
      <c r="H42" s="39">
        <v>0</v>
      </c>
      <c r="I42" s="38"/>
    </row>
    <row r="43" spans="1:9">
      <c r="A43" s="49"/>
      <c r="B43" s="50" t="s">
        <v>214</v>
      </c>
      <c r="C43" s="51"/>
      <c r="D43" s="52"/>
      <c r="E43" s="53"/>
      <c r="F43" s="53"/>
      <c r="G43" s="54">
        <f>SUM(G16:G42)</f>
        <v>0</v>
      </c>
      <c r="H43" s="54">
        <f>SUM(H16:H42)</f>
        <v>0</v>
      </c>
      <c r="I43" s="52"/>
    </row>
    <row r="44" spans="1:9">
      <c r="A44" s="35"/>
      <c r="B44" s="36"/>
      <c r="C44" s="37"/>
      <c r="D44" s="38"/>
      <c r="E44" s="55"/>
      <c r="F44" s="55"/>
      <c r="G44" s="55"/>
      <c r="H44" s="55"/>
      <c r="I44" s="38"/>
    </row>
    <row r="46" spans="1:9">
      <c r="A46" s="21" t="s">
        <v>0</v>
      </c>
      <c r="B46" s="21" t="s">
        <v>2</v>
      </c>
      <c r="C46" s="21" t="s">
        <v>3</v>
      </c>
      <c r="D46" s="21" t="s">
        <v>4</v>
      </c>
      <c r="E46" s="22" t="s">
        <v>239</v>
      </c>
      <c r="F46" s="22" t="s">
        <v>240</v>
      </c>
      <c r="G46" s="22" t="s">
        <v>241</v>
      </c>
      <c r="H46" s="22" t="s">
        <v>242</v>
      </c>
      <c r="I46" s="22" t="s">
        <v>243</v>
      </c>
    </row>
    <row r="47" spans="1:9">
      <c r="A47" s="23"/>
      <c r="B47" s="24"/>
      <c r="C47" s="25"/>
      <c r="D47" s="24"/>
      <c r="E47" s="26"/>
      <c r="F47" s="26"/>
      <c r="G47" s="26"/>
      <c r="H47" s="26"/>
      <c r="I47" s="24"/>
    </row>
    <row r="48" spans="1:9">
      <c r="A48" s="27"/>
      <c r="B48" s="21"/>
      <c r="C48" s="28"/>
      <c r="D48" s="21"/>
      <c r="E48" s="29"/>
      <c r="F48" s="29"/>
      <c r="G48" s="29"/>
      <c r="H48" s="29"/>
      <c r="I48" s="21"/>
    </row>
    <row r="49" spans="1:9">
      <c r="A49" s="30"/>
      <c r="B49" s="31" t="s">
        <v>257</v>
      </c>
      <c r="C49" s="32"/>
      <c r="D49" s="33"/>
      <c r="E49" s="34"/>
      <c r="F49" s="34"/>
      <c r="G49" s="34"/>
      <c r="H49" s="34"/>
      <c r="I49" s="33"/>
    </row>
    <row r="50" spans="1:9">
      <c r="A50" s="56"/>
      <c r="B50" s="57"/>
      <c r="C50" s="58"/>
      <c r="D50" s="59"/>
      <c r="E50" s="60"/>
      <c r="F50" s="60"/>
      <c r="G50" s="60"/>
      <c r="H50" s="60"/>
      <c r="I50" s="59"/>
    </row>
    <row r="51" spans="1:9" ht="124.2">
      <c r="A51" s="35"/>
      <c r="B51" s="40" t="s">
        <v>258</v>
      </c>
      <c r="C51" s="37"/>
      <c r="D51" s="38"/>
      <c r="E51" s="55"/>
      <c r="F51" s="55"/>
      <c r="G51" s="55"/>
      <c r="H51" s="55"/>
      <c r="I51" s="38"/>
    </row>
    <row r="52" spans="1:9">
      <c r="A52" s="35"/>
      <c r="B52" s="40" t="s">
        <v>259</v>
      </c>
      <c r="C52" s="41">
        <v>13</v>
      </c>
      <c r="D52" s="38" t="s">
        <v>44</v>
      </c>
      <c r="E52" s="39"/>
      <c r="F52" s="39"/>
      <c r="G52" s="39">
        <f>C52*E52</f>
        <v>0</v>
      </c>
      <c r="H52" s="39">
        <f>C52*F52</f>
        <v>0</v>
      </c>
      <c r="I52" s="38"/>
    </row>
    <row r="53" spans="1:9">
      <c r="A53" s="35"/>
      <c r="B53" s="40" t="s">
        <v>260</v>
      </c>
      <c r="C53" s="41">
        <v>18</v>
      </c>
      <c r="D53" s="38" t="s">
        <v>44</v>
      </c>
      <c r="E53" s="39"/>
      <c r="F53" s="39"/>
      <c r="G53" s="39">
        <f>C53*E53</f>
        <v>0</v>
      </c>
      <c r="H53" s="39">
        <f>C53*F53</f>
        <v>0</v>
      </c>
      <c r="I53" s="38"/>
    </row>
    <row r="54" spans="1:9">
      <c r="A54" s="35"/>
      <c r="B54" s="40"/>
      <c r="C54" s="41"/>
      <c r="D54" s="38"/>
      <c r="E54" s="39"/>
      <c r="F54" s="39"/>
      <c r="G54" s="39">
        <v>0</v>
      </c>
      <c r="H54" s="39">
        <v>0</v>
      </c>
      <c r="I54" s="38"/>
    </row>
    <row r="55" spans="1:9">
      <c r="A55" s="35"/>
      <c r="B55" s="40" t="s">
        <v>261</v>
      </c>
      <c r="C55" s="41"/>
      <c r="D55" s="38"/>
      <c r="E55" s="39"/>
      <c r="F55" s="39"/>
      <c r="G55" s="39">
        <v>0</v>
      </c>
      <c r="H55" s="39">
        <v>0</v>
      </c>
      <c r="I55" s="38"/>
    </row>
    <row r="56" spans="1:9">
      <c r="A56" s="35"/>
      <c r="B56" s="40" t="s">
        <v>262</v>
      </c>
      <c r="C56" s="41">
        <v>2</v>
      </c>
      <c r="D56" s="38" t="s">
        <v>44</v>
      </c>
      <c r="E56" s="39"/>
      <c r="F56" s="39"/>
      <c r="G56" s="39">
        <f>C56*E56</f>
        <v>0</v>
      </c>
      <c r="H56" s="39">
        <f>C56*F56</f>
        <v>0</v>
      </c>
      <c r="I56" s="38"/>
    </row>
    <row r="57" spans="1:9">
      <c r="A57" s="35"/>
      <c r="B57" s="40" t="s">
        <v>263</v>
      </c>
      <c r="C57" s="41">
        <v>2</v>
      </c>
      <c r="D57" s="38" t="s">
        <v>44</v>
      </c>
      <c r="E57" s="39"/>
      <c r="F57" s="39"/>
      <c r="G57" s="39">
        <f>C57*E57</f>
        <v>0</v>
      </c>
      <c r="H57" s="39">
        <f>C57*F57</f>
        <v>0</v>
      </c>
      <c r="I57" s="38"/>
    </row>
    <row r="58" spans="1:9">
      <c r="A58" s="35"/>
      <c r="B58" s="40"/>
      <c r="C58" s="41"/>
      <c r="D58" s="38"/>
      <c r="E58" s="39"/>
      <c r="F58" s="39"/>
      <c r="G58" s="39">
        <v>0</v>
      </c>
      <c r="H58" s="39">
        <v>0</v>
      </c>
      <c r="I58" s="38"/>
    </row>
    <row r="59" spans="1:9" ht="82.8">
      <c r="A59" s="35"/>
      <c r="B59" s="61" t="s">
        <v>264</v>
      </c>
      <c r="C59" s="41">
        <v>1</v>
      </c>
      <c r="D59" s="38" t="s">
        <v>245</v>
      </c>
      <c r="E59" s="39"/>
      <c r="F59" s="39"/>
      <c r="G59" s="39">
        <f>C59*E59</f>
        <v>0</v>
      </c>
      <c r="H59" s="39">
        <f>C59*F59</f>
        <v>0</v>
      </c>
      <c r="I59" s="42"/>
    </row>
    <row r="60" spans="1:9">
      <c r="A60" s="35"/>
      <c r="B60" s="40"/>
      <c r="C60" s="41"/>
      <c r="D60" s="38"/>
      <c r="E60" s="39">
        <v>0</v>
      </c>
      <c r="F60" s="39">
        <v>0</v>
      </c>
      <c r="G60" s="39">
        <v>0</v>
      </c>
      <c r="H60" s="39">
        <v>0</v>
      </c>
      <c r="I60" s="38"/>
    </row>
    <row r="61" spans="1:9" ht="55.2">
      <c r="A61" s="35"/>
      <c r="B61" s="40" t="s">
        <v>265</v>
      </c>
      <c r="C61" s="41">
        <v>1</v>
      </c>
      <c r="D61" s="38" t="s">
        <v>30</v>
      </c>
      <c r="E61" s="48"/>
      <c r="F61" s="48"/>
      <c r="G61" s="39">
        <f>C61*E61</f>
        <v>0</v>
      </c>
      <c r="H61" s="39">
        <f>C61*F61</f>
        <v>0</v>
      </c>
      <c r="I61" s="62" t="s">
        <v>266</v>
      </c>
    </row>
    <row r="62" spans="1:9">
      <c r="A62" s="35"/>
      <c r="B62" s="40"/>
      <c r="C62" s="41"/>
      <c r="D62" s="38"/>
      <c r="E62" s="39"/>
      <c r="F62" s="39"/>
      <c r="G62" s="39">
        <v>0</v>
      </c>
      <c r="H62" s="39">
        <v>0</v>
      </c>
      <c r="I62" s="38"/>
    </row>
    <row r="63" spans="1:9" ht="96.6">
      <c r="A63" s="35"/>
      <c r="B63" s="40" t="s">
        <v>267</v>
      </c>
      <c r="C63" s="41">
        <v>1</v>
      </c>
      <c r="D63" s="38" t="s">
        <v>30</v>
      </c>
      <c r="E63" s="48"/>
      <c r="F63" s="48"/>
      <c r="G63" s="39">
        <f>C63*E63</f>
        <v>0</v>
      </c>
      <c r="H63" s="39">
        <f>C63*F63</f>
        <v>0</v>
      </c>
      <c r="I63" s="62" t="s">
        <v>266</v>
      </c>
    </row>
    <row r="64" spans="1:9">
      <c r="A64" s="35"/>
      <c r="B64" s="36"/>
      <c r="C64" s="55"/>
      <c r="D64" s="38"/>
      <c r="E64" s="55"/>
      <c r="F64" s="55"/>
      <c r="G64" s="55"/>
      <c r="H64" s="55"/>
      <c r="I64" s="38"/>
    </row>
    <row r="65" spans="1:9">
      <c r="A65" s="49"/>
      <c r="B65" s="50" t="s">
        <v>214</v>
      </c>
      <c r="C65" s="51"/>
      <c r="D65" s="52"/>
      <c r="E65" s="51"/>
      <c r="F65" s="51"/>
      <c r="G65" s="63">
        <f>SUM(G50:G64)</f>
        <v>0</v>
      </c>
      <c r="H65" s="63">
        <f>SUM(H50:H64)</f>
        <v>0</v>
      </c>
      <c r="I65" s="52"/>
    </row>
    <row r="66" spans="1:9">
      <c r="A66" s="35"/>
      <c r="B66" s="36"/>
      <c r="C66" s="55"/>
      <c r="D66" s="38"/>
      <c r="E66" s="55"/>
      <c r="F66" s="55"/>
      <c r="G66" s="55"/>
      <c r="H66" s="55"/>
      <c r="I66" s="38"/>
    </row>
    <row r="68" spans="1:9">
      <c r="A68" s="64" t="s">
        <v>0</v>
      </c>
      <c r="B68" s="64" t="s">
        <v>2</v>
      </c>
      <c r="C68" s="21" t="s">
        <v>3</v>
      </c>
      <c r="D68" s="21" t="s">
        <v>4</v>
      </c>
      <c r="E68" s="22" t="s">
        <v>239</v>
      </c>
      <c r="F68" s="22" t="s">
        <v>240</v>
      </c>
      <c r="G68" s="22" t="s">
        <v>241</v>
      </c>
      <c r="H68" s="22" t="s">
        <v>242</v>
      </c>
      <c r="I68" s="65" t="s">
        <v>243</v>
      </c>
    </row>
    <row r="69" spans="1:9">
      <c r="A69" s="64"/>
      <c r="B69" s="64"/>
      <c r="C69" s="21"/>
      <c r="D69" s="21"/>
      <c r="E69" s="22"/>
      <c r="F69" s="22"/>
      <c r="G69" s="22"/>
      <c r="H69" s="22"/>
      <c r="I69" s="65"/>
    </row>
    <row r="70" spans="1:9">
      <c r="A70" s="66"/>
      <c r="B70" s="67"/>
      <c r="C70" s="68"/>
      <c r="D70" s="67"/>
      <c r="E70" s="69"/>
      <c r="F70" s="69"/>
      <c r="G70" s="69"/>
      <c r="H70" s="69"/>
      <c r="I70" s="70"/>
    </row>
    <row r="71" spans="1:9">
      <c r="A71" s="30"/>
      <c r="B71" s="33" t="s">
        <v>268</v>
      </c>
      <c r="C71" s="32"/>
      <c r="D71" s="33"/>
      <c r="E71" s="34"/>
      <c r="F71" s="34"/>
      <c r="G71" s="34"/>
      <c r="H71" s="34"/>
      <c r="I71" s="33"/>
    </row>
    <row r="72" spans="1:9">
      <c r="A72" s="30"/>
      <c r="B72" s="33" t="s">
        <v>269</v>
      </c>
      <c r="C72" s="32"/>
      <c r="D72" s="33"/>
      <c r="E72" s="34"/>
      <c r="F72" s="34"/>
      <c r="G72" s="34"/>
      <c r="H72" s="34"/>
      <c r="I72" s="33"/>
    </row>
    <row r="73" spans="1:9">
      <c r="A73" s="56"/>
      <c r="B73" s="59"/>
      <c r="C73" s="58"/>
      <c r="D73" s="59"/>
      <c r="E73" s="60"/>
      <c r="F73" s="60"/>
      <c r="G73" s="60"/>
      <c r="H73" s="60"/>
      <c r="I73" s="59"/>
    </row>
    <row r="74" spans="1:9">
      <c r="A74" s="71"/>
      <c r="B74" s="44" t="s">
        <v>270</v>
      </c>
      <c r="C74" s="39"/>
      <c r="D74" s="39"/>
      <c r="E74" s="39"/>
      <c r="F74" s="39"/>
      <c r="G74" s="39"/>
      <c r="H74" s="39"/>
      <c r="I74" s="38"/>
    </row>
    <row r="75" spans="1:9">
      <c r="A75" s="56"/>
      <c r="B75" s="72" t="s">
        <v>271</v>
      </c>
      <c r="C75" s="37">
        <v>1</v>
      </c>
      <c r="D75" s="38" t="s">
        <v>245</v>
      </c>
      <c r="E75" s="39"/>
      <c r="F75" s="39"/>
      <c r="G75" s="39">
        <f>C75*E75</f>
        <v>0</v>
      </c>
      <c r="H75" s="39">
        <f>C75*F75</f>
        <v>0</v>
      </c>
      <c r="I75" s="39"/>
    </row>
    <row r="76" spans="1:9">
      <c r="A76" s="56"/>
      <c r="B76" s="72" t="s">
        <v>272</v>
      </c>
      <c r="C76" s="37">
        <v>4</v>
      </c>
      <c r="D76" s="38" t="s">
        <v>245</v>
      </c>
      <c r="E76" s="39"/>
      <c r="F76" s="39"/>
      <c r="G76" s="39">
        <f>C76*E76</f>
        <v>0</v>
      </c>
      <c r="H76" s="39">
        <f>C76*F76</f>
        <v>0</v>
      </c>
      <c r="I76" s="59"/>
    </row>
    <row r="77" spans="1:9">
      <c r="A77" s="56"/>
      <c r="B77" s="72"/>
      <c r="C77" s="58"/>
      <c r="D77" s="59"/>
      <c r="E77" s="39"/>
      <c r="F77" s="39"/>
      <c r="G77" s="39">
        <v>0</v>
      </c>
      <c r="H77" s="39">
        <v>0</v>
      </c>
      <c r="I77" s="59"/>
    </row>
    <row r="78" spans="1:9">
      <c r="A78" s="56"/>
      <c r="B78" s="72" t="s">
        <v>273</v>
      </c>
      <c r="C78" s="58"/>
      <c r="D78" s="59"/>
      <c r="E78" s="39"/>
      <c r="F78" s="39"/>
      <c r="G78" s="39">
        <v>0</v>
      </c>
      <c r="H78" s="39">
        <v>0</v>
      </c>
      <c r="I78" s="59"/>
    </row>
    <row r="79" spans="1:9">
      <c r="A79" s="56"/>
      <c r="B79" s="72" t="s">
        <v>272</v>
      </c>
      <c r="C79" s="37">
        <v>2</v>
      </c>
      <c r="D79" s="38" t="s">
        <v>245</v>
      </c>
      <c r="E79" s="39"/>
      <c r="F79" s="39"/>
      <c r="G79" s="39">
        <f>C79*E79</f>
        <v>0</v>
      </c>
      <c r="H79" s="39">
        <f>C79*F79</f>
        <v>0</v>
      </c>
      <c r="I79" s="59"/>
    </row>
    <row r="80" spans="1:9">
      <c r="A80" s="56"/>
      <c r="B80" s="72"/>
      <c r="C80" s="58"/>
      <c r="D80" s="59"/>
      <c r="E80" s="39"/>
      <c r="F80" s="39"/>
      <c r="G80" s="39">
        <v>0</v>
      </c>
      <c r="H80" s="39">
        <v>0</v>
      </c>
      <c r="I80" s="59"/>
    </row>
    <row r="81" spans="1:9" ht="41.4">
      <c r="A81" s="73"/>
      <c r="B81" s="72" t="s">
        <v>274</v>
      </c>
      <c r="C81" s="73"/>
      <c r="D81" s="74"/>
      <c r="E81" s="39"/>
      <c r="F81" s="39"/>
      <c r="G81" s="39">
        <v>0</v>
      </c>
      <c r="H81" s="39">
        <v>0</v>
      </c>
      <c r="I81" s="39"/>
    </row>
    <row r="82" spans="1:9">
      <c r="A82" s="73"/>
      <c r="B82" s="75" t="s">
        <v>275</v>
      </c>
      <c r="C82" s="73">
        <v>1</v>
      </c>
      <c r="D82" s="74" t="s">
        <v>245</v>
      </c>
      <c r="E82" s="39"/>
      <c r="F82" s="39"/>
      <c r="G82" s="39">
        <f>C82*E82</f>
        <v>0</v>
      </c>
      <c r="H82" s="39">
        <f>C82*F82</f>
        <v>0</v>
      </c>
      <c r="I82" s="39"/>
    </row>
    <row r="83" spans="1:9">
      <c r="A83" s="56"/>
      <c r="B83" s="59"/>
      <c r="C83" s="58"/>
      <c r="D83" s="59"/>
      <c r="E83" s="39"/>
      <c r="F83" s="39"/>
      <c r="G83" s="39">
        <v>0</v>
      </c>
      <c r="H83" s="39">
        <v>0</v>
      </c>
      <c r="I83" s="59"/>
    </row>
    <row r="84" spans="1:9">
      <c r="A84" s="43"/>
      <c r="B84" s="44" t="s">
        <v>276</v>
      </c>
      <c r="C84" s="45"/>
      <c r="D84" s="44"/>
      <c r="E84" s="39"/>
      <c r="F84" s="39"/>
      <c r="G84" s="39">
        <v>0</v>
      </c>
      <c r="H84" s="39">
        <v>0</v>
      </c>
      <c r="I84" s="76"/>
    </row>
    <row r="85" spans="1:9">
      <c r="A85" s="43"/>
      <c r="B85" s="44" t="s">
        <v>277</v>
      </c>
      <c r="C85" s="73">
        <v>7</v>
      </c>
      <c r="D85" s="74" t="s">
        <v>278</v>
      </c>
      <c r="E85" s="39"/>
      <c r="F85" s="39"/>
      <c r="G85" s="39">
        <f>C85*E85</f>
        <v>0</v>
      </c>
      <c r="H85" s="39">
        <f>C85*F85</f>
        <v>0</v>
      </c>
      <c r="I85" s="39"/>
    </row>
    <row r="86" spans="1:9">
      <c r="A86" s="43"/>
      <c r="B86" s="44" t="s">
        <v>279</v>
      </c>
      <c r="C86" s="45">
        <v>18</v>
      </c>
      <c r="D86" s="44" t="s">
        <v>278</v>
      </c>
      <c r="E86" s="39"/>
      <c r="F86" s="39"/>
      <c r="G86" s="39">
        <f>C86*E86</f>
        <v>0</v>
      </c>
      <c r="H86" s="39">
        <f>C86*F86</f>
        <v>0</v>
      </c>
      <c r="I86" s="39"/>
    </row>
    <row r="87" spans="1:9">
      <c r="A87" s="56"/>
      <c r="B87" s="21"/>
      <c r="C87" s="28"/>
      <c r="D87" s="21"/>
      <c r="E87" s="39"/>
      <c r="F87" s="39"/>
      <c r="G87" s="39">
        <v>0</v>
      </c>
      <c r="H87" s="39">
        <v>0</v>
      </c>
      <c r="I87" s="59"/>
    </row>
    <row r="88" spans="1:9" ht="69">
      <c r="A88" s="43"/>
      <c r="B88" s="44" t="s">
        <v>280</v>
      </c>
      <c r="C88" s="45"/>
      <c r="D88" s="44"/>
      <c r="E88" s="39"/>
      <c r="F88" s="39"/>
      <c r="G88" s="39">
        <v>0</v>
      </c>
      <c r="H88" s="39">
        <v>0</v>
      </c>
      <c r="I88" s="76"/>
    </row>
    <row r="89" spans="1:9">
      <c r="A89" s="43"/>
      <c r="B89" s="44" t="s">
        <v>281</v>
      </c>
      <c r="C89" s="73">
        <v>55</v>
      </c>
      <c r="D89" s="74" t="s">
        <v>278</v>
      </c>
      <c r="E89" s="39"/>
      <c r="F89" s="39"/>
      <c r="G89" s="39">
        <f>C89*E89</f>
        <v>0</v>
      </c>
      <c r="H89" s="39">
        <f>C89*F89</f>
        <v>0</v>
      </c>
      <c r="I89" s="39"/>
    </row>
    <row r="90" spans="1:9">
      <c r="A90" s="43"/>
      <c r="B90" s="44" t="s">
        <v>282</v>
      </c>
      <c r="C90" s="45">
        <v>65</v>
      </c>
      <c r="D90" s="44" t="s">
        <v>278</v>
      </c>
      <c r="E90" s="39"/>
      <c r="F90" s="39"/>
      <c r="G90" s="39">
        <f>C90*E90</f>
        <v>0</v>
      </c>
      <c r="H90" s="39">
        <f>C90*F90</f>
        <v>0</v>
      </c>
      <c r="I90" s="39"/>
    </row>
    <row r="91" spans="1:9">
      <c r="A91" s="43"/>
      <c r="B91" s="44"/>
      <c r="C91" s="45"/>
      <c r="D91" s="44"/>
      <c r="E91" s="39">
        <v>0</v>
      </c>
      <c r="F91" s="39">
        <v>0</v>
      </c>
      <c r="G91" s="39">
        <v>0</v>
      </c>
      <c r="H91" s="39">
        <v>0</v>
      </c>
      <c r="I91" s="39"/>
    </row>
    <row r="92" spans="1:9" ht="41.4">
      <c r="A92" s="43"/>
      <c r="B92" s="44" t="s">
        <v>283</v>
      </c>
      <c r="C92" s="45"/>
      <c r="D92" s="44"/>
      <c r="E92" s="39"/>
      <c r="F92" s="39"/>
      <c r="G92" s="39">
        <v>0</v>
      </c>
      <c r="H92" s="39">
        <v>0</v>
      </c>
      <c r="I92" s="39"/>
    </row>
    <row r="93" spans="1:9">
      <c r="A93" s="43"/>
      <c r="B93" s="44" t="s">
        <v>284</v>
      </c>
      <c r="C93" s="45">
        <v>2</v>
      </c>
      <c r="D93" s="44" t="s">
        <v>278</v>
      </c>
      <c r="E93" s="39"/>
      <c r="F93" s="39"/>
      <c r="G93" s="39">
        <f>C93*E93</f>
        <v>0</v>
      </c>
      <c r="H93" s="39">
        <f>C93*F93</f>
        <v>0</v>
      </c>
      <c r="I93" s="39"/>
    </row>
    <row r="94" spans="1:9">
      <c r="A94" s="43"/>
      <c r="B94" s="44" t="s">
        <v>285</v>
      </c>
      <c r="C94" s="45">
        <v>6</v>
      </c>
      <c r="D94" s="44" t="s">
        <v>278</v>
      </c>
      <c r="E94" s="39"/>
      <c r="F94" s="39"/>
      <c r="G94" s="39">
        <f>C94*E94</f>
        <v>0</v>
      </c>
      <c r="H94" s="39">
        <f>C94*F94</f>
        <v>0</v>
      </c>
      <c r="I94" s="39"/>
    </row>
    <row r="95" spans="1:9">
      <c r="A95" s="43"/>
      <c r="B95" s="44" t="s">
        <v>286</v>
      </c>
      <c r="C95" s="45">
        <v>5</v>
      </c>
      <c r="D95" s="44" t="s">
        <v>278</v>
      </c>
      <c r="E95" s="39"/>
      <c r="F95" s="39"/>
      <c r="G95" s="39">
        <f>C95*E95</f>
        <v>0</v>
      </c>
      <c r="H95" s="39">
        <f>C95*F95</f>
        <v>0</v>
      </c>
      <c r="I95" s="39"/>
    </row>
    <row r="96" spans="1:9">
      <c r="A96" s="43"/>
      <c r="B96" s="44" t="s">
        <v>287</v>
      </c>
      <c r="C96" s="45">
        <v>2</v>
      </c>
      <c r="D96" s="44" t="s">
        <v>278</v>
      </c>
      <c r="E96" s="39"/>
      <c r="F96" s="39"/>
      <c r="G96" s="39">
        <f>C96*E96</f>
        <v>0</v>
      </c>
      <c r="H96" s="39">
        <f>C96*F96</f>
        <v>0</v>
      </c>
      <c r="I96" s="39"/>
    </row>
    <row r="97" spans="1:9">
      <c r="A97" s="43"/>
      <c r="B97" s="44"/>
      <c r="C97" s="45"/>
      <c r="D97" s="44"/>
      <c r="E97" s="39"/>
      <c r="F97" s="39"/>
      <c r="G97" s="39">
        <v>0</v>
      </c>
      <c r="H97" s="39">
        <v>0</v>
      </c>
      <c r="I97" s="39"/>
    </row>
    <row r="98" spans="1:9" ht="55.2">
      <c r="A98" s="43"/>
      <c r="B98" s="44" t="s">
        <v>288</v>
      </c>
      <c r="C98" s="45"/>
      <c r="D98" s="44"/>
      <c r="E98" s="39"/>
      <c r="F98" s="39"/>
      <c r="G98" s="39">
        <v>0</v>
      </c>
      <c r="H98" s="39">
        <v>0</v>
      </c>
      <c r="I98" s="39"/>
    </row>
    <row r="99" spans="1:9">
      <c r="A99" s="43"/>
      <c r="B99" s="44" t="s">
        <v>286</v>
      </c>
      <c r="C99" s="45">
        <v>10</v>
      </c>
      <c r="D99" s="44" t="s">
        <v>278</v>
      </c>
      <c r="E99" s="39"/>
      <c r="F99" s="39"/>
      <c r="G99" s="39">
        <f>C99*E99</f>
        <v>0</v>
      </c>
      <c r="H99" s="39">
        <f>C99*F99</f>
        <v>0</v>
      </c>
      <c r="I99" s="39"/>
    </row>
    <row r="100" spans="1:9">
      <c r="A100" s="43"/>
      <c r="B100" s="44" t="s">
        <v>287</v>
      </c>
      <c r="C100" s="45">
        <v>36</v>
      </c>
      <c r="D100" s="44" t="s">
        <v>278</v>
      </c>
      <c r="E100" s="39"/>
      <c r="F100" s="39"/>
      <c r="G100" s="39">
        <f>C100*E100</f>
        <v>0</v>
      </c>
      <c r="H100" s="39">
        <f>C100*F100</f>
        <v>0</v>
      </c>
      <c r="I100" s="39"/>
    </row>
    <row r="101" spans="1:9">
      <c r="A101" s="43"/>
      <c r="B101" s="44"/>
      <c r="C101" s="45"/>
      <c r="D101" s="44"/>
      <c r="E101" s="39"/>
      <c r="F101" s="39"/>
      <c r="G101" s="39"/>
      <c r="H101" s="39"/>
      <c r="I101" s="39"/>
    </row>
    <row r="102" spans="1:9">
      <c r="A102" s="43"/>
      <c r="B102" s="44" t="s">
        <v>289</v>
      </c>
      <c r="C102" s="45">
        <v>7</v>
      </c>
      <c r="D102" s="44" t="s">
        <v>278</v>
      </c>
      <c r="E102" s="39"/>
      <c r="F102" s="39"/>
      <c r="G102" s="39">
        <f>C102*E102</f>
        <v>0</v>
      </c>
      <c r="H102" s="39">
        <f>C102*F102</f>
        <v>0</v>
      </c>
      <c r="I102" s="39"/>
    </row>
    <row r="103" spans="1:9">
      <c r="A103" s="43"/>
      <c r="B103" s="44"/>
      <c r="C103" s="45"/>
      <c r="D103" s="44"/>
      <c r="E103" s="39"/>
      <c r="F103" s="39"/>
      <c r="G103" s="39">
        <v>0</v>
      </c>
      <c r="H103" s="39">
        <v>0</v>
      </c>
      <c r="I103" s="39"/>
    </row>
    <row r="104" spans="1:9" ht="55.2">
      <c r="A104" s="43"/>
      <c r="B104" s="77" t="s">
        <v>290</v>
      </c>
      <c r="C104" s="45"/>
      <c r="D104" s="44"/>
      <c r="E104" s="39"/>
      <c r="F104" s="39"/>
      <c r="G104" s="39">
        <v>0</v>
      </c>
      <c r="H104" s="39">
        <v>0</v>
      </c>
      <c r="I104" s="39"/>
    </row>
    <row r="105" spans="1:9">
      <c r="A105" s="43"/>
      <c r="B105" s="44" t="s">
        <v>291</v>
      </c>
      <c r="C105" s="73">
        <f>C89</f>
        <v>55</v>
      </c>
      <c r="D105" s="44" t="s">
        <v>278</v>
      </c>
      <c r="E105" s="39"/>
      <c r="F105" s="39"/>
      <c r="G105" s="39">
        <f>C105*E105</f>
        <v>0</v>
      </c>
      <c r="H105" s="39">
        <f>C105*F105</f>
        <v>0</v>
      </c>
      <c r="I105" s="39"/>
    </row>
    <row r="106" spans="1:9">
      <c r="A106" s="43"/>
      <c r="B106" s="44" t="s">
        <v>292</v>
      </c>
      <c r="C106" s="45">
        <f>C90</f>
        <v>65</v>
      </c>
      <c r="D106" s="44" t="s">
        <v>278</v>
      </c>
      <c r="E106" s="39"/>
      <c r="F106" s="39"/>
      <c r="G106" s="39">
        <f>C106*E106</f>
        <v>0</v>
      </c>
      <c r="H106" s="39">
        <f>C106*F106</f>
        <v>0</v>
      </c>
      <c r="I106" s="39"/>
    </row>
    <row r="107" spans="1:9">
      <c r="A107" s="43"/>
      <c r="B107" s="44"/>
      <c r="C107" s="73"/>
      <c r="D107" s="74"/>
      <c r="E107" s="39"/>
      <c r="F107" s="39"/>
      <c r="G107" s="39">
        <v>0</v>
      </c>
      <c r="H107" s="39">
        <v>0</v>
      </c>
      <c r="I107" s="39"/>
    </row>
    <row r="108" spans="1:9" ht="27.6">
      <c r="A108" s="43"/>
      <c r="B108" s="44" t="s">
        <v>293</v>
      </c>
      <c r="C108" s="45"/>
      <c r="D108" s="44"/>
      <c r="E108" s="39"/>
      <c r="F108" s="39"/>
      <c r="G108" s="39">
        <v>0</v>
      </c>
      <c r="H108" s="39">
        <v>0</v>
      </c>
      <c r="I108" s="39"/>
    </row>
    <row r="109" spans="1:9">
      <c r="A109" s="43"/>
      <c r="B109" s="44" t="s">
        <v>277</v>
      </c>
      <c r="C109" s="45">
        <v>5</v>
      </c>
      <c r="D109" s="44" t="s">
        <v>294</v>
      </c>
      <c r="E109" s="39"/>
      <c r="F109" s="39"/>
      <c r="G109" s="39">
        <f>C109*E109</f>
        <v>0</v>
      </c>
      <c r="H109" s="39">
        <f>C109*F109</f>
        <v>0</v>
      </c>
      <c r="I109" s="39"/>
    </row>
    <row r="110" spans="1:9">
      <c r="A110" s="43"/>
      <c r="B110" s="44" t="s">
        <v>295</v>
      </c>
      <c r="C110" s="45">
        <v>2</v>
      </c>
      <c r="D110" s="44" t="s">
        <v>294</v>
      </c>
      <c r="E110" s="39"/>
      <c r="F110" s="39"/>
      <c r="G110" s="39">
        <f>C110*E110</f>
        <v>0</v>
      </c>
      <c r="H110" s="39">
        <f>C110*F110</f>
        <v>0</v>
      </c>
      <c r="I110" s="39"/>
    </row>
    <row r="111" spans="1:9">
      <c r="A111" s="43"/>
      <c r="B111" s="44" t="s">
        <v>279</v>
      </c>
      <c r="C111" s="45">
        <v>4</v>
      </c>
      <c r="D111" s="44" t="s">
        <v>294</v>
      </c>
      <c r="E111" s="39"/>
      <c r="F111" s="39"/>
      <c r="G111" s="39">
        <f>C111*E111</f>
        <v>0</v>
      </c>
      <c r="H111" s="39">
        <f>C111*F111</f>
        <v>0</v>
      </c>
      <c r="I111" s="39"/>
    </row>
    <row r="112" spans="1:9">
      <c r="A112" s="78"/>
      <c r="B112" s="44"/>
      <c r="C112" s="79"/>
      <c r="D112" s="72"/>
      <c r="E112" s="39"/>
      <c r="F112" s="39"/>
      <c r="G112" s="39"/>
      <c r="H112" s="39"/>
      <c r="I112" s="39"/>
    </row>
    <row r="113" spans="1:9">
      <c r="A113" s="73"/>
      <c r="B113" s="44" t="s">
        <v>296</v>
      </c>
      <c r="C113" s="80"/>
      <c r="D113" s="81"/>
      <c r="E113" s="39"/>
      <c r="F113" s="39"/>
      <c r="G113" s="39">
        <v>0</v>
      </c>
      <c r="H113" s="39">
        <v>0</v>
      </c>
      <c r="I113" s="39"/>
    </row>
    <row r="114" spans="1:9">
      <c r="A114" s="73"/>
      <c r="B114" s="44" t="s">
        <v>277</v>
      </c>
      <c r="C114" s="80">
        <v>2</v>
      </c>
      <c r="D114" s="81" t="s">
        <v>294</v>
      </c>
      <c r="E114" s="39"/>
      <c r="F114" s="39"/>
      <c r="G114" s="39">
        <f>C114*E114</f>
        <v>0</v>
      </c>
      <c r="H114" s="39">
        <f>C114*F114</f>
        <v>0</v>
      </c>
      <c r="I114" s="39"/>
    </row>
    <row r="115" spans="1:9">
      <c r="A115" s="73"/>
      <c r="B115" s="44" t="s">
        <v>295</v>
      </c>
      <c r="C115" s="80">
        <v>1</v>
      </c>
      <c r="D115" s="81" t="s">
        <v>294</v>
      </c>
      <c r="E115" s="39"/>
      <c r="F115" s="39"/>
      <c r="G115" s="39">
        <f>C115*E115</f>
        <v>0</v>
      </c>
      <c r="H115" s="39">
        <f>C115*F115</f>
        <v>0</v>
      </c>
      <c r="I115" s="39"/>
    </row>
    <row r="116" spans="1:9">
      <c r="A116" s="73"/>
      <c r="B116" s="44" t="s">
        <v>279</v>
      </c>
      <c r="C116" s="80">
        <v>1</v>
      </c>
      <c r="D116" s="81" t="s">
        <v>294</v>
      </c>
      <c r="E116" s="39"/>
      <c r="F116" s="39"/>
      <c r="G116" s="39">
        <f>C116*E116</f>
        <v>0</v>
      </c>
      <c r="H116" s="39">
        <f>C116*F116</f>
        <v>0</v>
      </c>
      <c r="I116" s="39"/>
    </row>
    <row r="117" spans="1:9">
      <c r="A117" s="43"/>
      <c r="B117" s="44"/>
      <c r="C117" s="45"/>
      <c r="D117" s="44"/>
      <c r="E117" s="39"/>
      <c r="F117" s="39"/>
      <c r="G117" s="39">
        <v>0</v>
      </c>
      <c r="H117" s="39">
        <v>0</v>
      </c>
      <c r="I117" s="39"/>
    </row>
    <row r="118" spans="1:9">
      <c r="A118" s="43"/>
      <c r="B118" s="44" t="s">
        <v>297</v>
      </c>
      <c r="C118" s="82"/>
      <c r="D118" s="83"/>
      <c r="E118" s="39"/>
      <c r="F118" s="39"/>
      <c r="G118" s="39">
        <v>0</v>
      </c>
      <c r="H118" s="39">
        <v>0</v>
      </c>
      <c r="I118" s="84"/>
    </row>
    <row r="119" spans="1:9">
      <c r="A119" s="43"/>
      <c r="B119" s="44" t="s">
        <v>277</v>
      </c>
      <c r="C119" s="79">
        <v>6</v>
      </c>
      <c r="D119" s="72" t="s">
        <v>294</v>
      </c>
      <c r="E119" s="39"/>
      <c r="F119" s="39"/>
      <c r="G119" s="39">
        <f>C119*E119</f>
        <v>0</v>
      </c>
      <c r="H119" s="39">
        <f>C119*F119</f>
        <v>0</v>
      </c>
      <c r="I119" s="39"/>
    </row>
    <row r="120" spans="1:9">
      <c r="A120" s="43"/>
      <c r="B120" s="72"/>
      <c r="C120" s="73"/>
      <c r="D120" s="74"/>
      <c r="E120" s="39"/>
      <c r="F120" s="39"/>
      <c r="G120" s="39">
        <v>0</v>
      </c>
      <c r="H120" s="39">
        <v>0</v>
      </c>
      <c r="I120" s="39"/>
    </row>
    <row r="121" spans="1:9" ht="55.2">
      <c r="A121" s="43"/>
      <c r="B121" s="44" t="s">
        <v>298</v>
      </c>
      <c r="C121" s="80"/>
      <c r="D121" s="81"/>
      <c r="E121" s="39"/>
      <c r="F121" s="39"/>
      <c r="G121" s="39">
        <v>0</v>
      </c>
      <c r="H121" s="39">
        <v>0</v>
      </c>
      <c r="I121" s="39"/>
    </row>
    <row r="122" spans="1:9">
      <c r="A122" s="43"/>
      <c r="B122" s="44" t="s">
        <v>299</v>
      </c>
      <c r="C122" s="80">
        <v>1</v>
      </c>
      <c r="D122" s="81" t="s">
        <v>245</v>
      </c>
      <c r="E122" s="39"/>
      <c r="F122" s="39"/>
      <c r="G122" s="39">
        <f>C122*E122</f>
        <v>0</v>
      </c>
      <c r="H122" s="39">
        <f>C122*F122</f>
        <v>0</v>
      </c>
      <c r="I122" s="39"/>
    </row>
    <row r="123" spans="1:9">
      <c r="A123" s="43"/>
      <c r="B123" s="44" t="s">
        <v>300</v>
      </c>
      <c r="C123" s="80">
        <v>1</v>
      </c>
      <c r="D123" s="81" t="s">
        <v>245</v>
      </c>
      <c r="E123" s="39"/>
      <c r="F123" s="39"/>
      <c r="G123" s="39">
        <f>C123*E123</f>
        <v>0</v>
      </c>
      <c r="H123" s="39">
        <f>C123*F123</f>
        <v>0</v>
      </c>
      <c r="I123" s="39"/>
    </row>
    <row r="124" spans="1:9">
      <c r="A124" s="43"/>
      <c r="B124" s="44"/>
      <c r="C124" s="80"/>
      <c r="D124" s="81"/>
      <c r="E124" s="39"/>
      <c r="F124" s="39"/>
      <c r="G124" s="39">
        <v>0</v>
      </c>
      <c r="H124" s="39">
        <v>0</v>
      </c>
      <c r="I124" s="39"/>
    </row>
    <row r="125" spans="1:9" ht="82.8">
      <c r="A125" s="43" t="s">
        <v>301</v>
      </c>
      <c r="B125" s="85" t="s">
        <v>302</v>
      </c>
      <c r="C125" s="86">
        <v>2</v>
      </c>
      <c r="D125" s="87" t="s">
        <v>294</v>
      </c>
      <c r="E125" s="39"/>
      <c r="F125" s="39"/>
      <c r="G125" s="39">
        <f>C125*E125</f>
        <v>0</v>
      </c>
      <c r="H125" s="39">
        <f>C125*F125</f>
        <v>0</v>
      </c>
      <c r="I125" s="88"/>
    </row>
    <row r="126" spans="1:9">
      <c r="A126" s="43"/>
      <c r="B126" s="85"/>
      <c r="C126" s="86"/>
      <c r="D126" s="87"/>
      <c r="E126" s="39"/>
      <c r="F126" s="39"/>
      <c r="G126" s="39">
        <v>0</v>
      </c>
      <c r="H126" s="39">
        <v>0</v>
      </c>
      <c r="I126" s="88"/>
    </row>
    <row r="127" spans="1:9" ht="82.8">
      <c r="A127" s="43" t="s">
        <v>303</v>
      </c>
      <c r="B127" s="85" t="s">
        <v>304</v>
      </c>
      <c r="C127" s="86">
        <v>1</v>
      </c>
      <c r="D127" s="87" t="s">
        <v>294</v>
      </c>
      <c r="E127" s="39"/>
      <c r="F127" s="39"/>
      <c r="G127" s="39">
        <f>C127*E127</f>
        <v>0</v>
      </c>
      <c r="H127" s="39">
        <f>C127*F127</f>
        <v>0</v>
      </c>
      <c r="I127" s="88"/>
    </row>
    <row r="128" spans="1:9">
      <c r="A128" s="43"/>
      <c r="B128" s="85"/>
      <c r="C128" s="86"/>
      <c r="D128" s="87"/>
      <c r="E128" s="39"/>
      <c r="F128" s="39"/>
      <c r="G128" s="39">
        <v>0</v>
      </c>
      <c r="H128" s="39">
        <v>0</v>
      </c>
      <c r="I128" s="88"/>
    </row>
    <row r="129" spans="1:9" ht="69">
      <c r="A129" s="43" t="s">
        <v>305</v>
      </c>
      <c r="B129" s="85" t="s">
        <v>306</v>
      </c>
      <c r="C129" s="86">
        <v>1</v>
      </c>
      <c r="D129" s="87" t="s">
        <v>294</v>
      </c>
      <c r="E129" s="39"/>
      <c r="F129" s="39"/>
      <c r="G129" s="39">
        <f>C129*E129</f>
        <v>0</v>
      </c>
      <c r="H129" s="39">
        <f>C129*F129</f>
        <v>0</v>
      </c>
      <c r="I129" s="88"/>
    </row>
    <row r="130" spans="1:9" ht="14.4">
      <c r="A130" s="43"/>
      <c r="B130" s="89"/>
      <c r="C130" s="90"/>
      <c r="D130" s="87"/>
      <c r="E130" s="39"/>
      <c r="F130" s="39"/>
      <c r="G130" s="39">
        <v>0</v>
      </c>
      <c r="H130" s="39">
        <v>0</v>
      </c>
      <c r="I130" s="88"/>
    </row>
    <row r="131" spans="1:9" ht="82.8">
      <c r="A131" s="43" t="s">
        <v>307</v>
      </c>
      <c r="B131" s="85" t="s">
        <v>308</v>
      </c>
      <c r="C131" s="80">
        <v>1</v>
      </c>
      <c r="D131" s="81" t="s">
        <v>294</v>
      </c>
      <c r="E131" s="39"/>
      <c r="F131" s="39"/>
      <c r="G131" s="39">
        <f>C131*E131</f>
        <v>0</v>
      </c>
      <c r="H131" s="39">
        <f>C131*F131</f>
        <v>0</v>
      </c>
      <c r="I131" s="39"/>
    </row>
    <row r="132" spans="1:9">
      <c r="A132" s="43"/>
      <c r="B132" s="85"/>
      <c r="C132" s="80"/>
      <c r="D132" s="81"/>
      <c r="E132" s="39"/>
      <c r="F132" s="39"/>
      <c r="G132" s="39"/>
      <c r="H132" s="39"/>
      <c r="I132" s="39"/>
    </row>
    <row r="133" spans="1:9" ht="69">
      <c r="A133" s="43" t="s">
        <v>309</v>
      </c>
      <c r="B133" s="85" t="s">
        <v>310</v>
      </c>
      <c r="C133" s="86">
        <v>1</v>
      </c>
      <c r="D133" s="87" t="s">
        <v>294</v>
      </c>
      <c r="E133" s="39"/>
      <c r="F133" s="39"/>
      <c r="G133" s="39">
        <f>C133*E133</f>
        <v>0</v>
      </c>
      <c r="H133" s="39">
        <f>C133*F133</f>
        <v>0</v>
      </c>
      <c r="I133" s="88"/>
    </row>
    <row r="134" spans="1:9">
      <c r="A134" s="43"/>
      <c r="B134" s="44"/>
      <c r="C134" s="80"/>
      <c r="D134" s="81"/>
      <c r="E134" s="39"/>
      <c r="F134" s="39"/>
      <c r="G134" s="39">
        <v>0</v>
      </c>
      <c r="H134" s="39">
        <v>0</v>
      </c>
      <c r="I134" s="39"/>
    </row>
    <row r="135" spans="1:9" ht="41.4">
      <c r="A135" s="43" t="s">
        <v>311</v>
      </c>
      <c r="B135" s="44" t="s">
        <v>312</v>
      </c>
      <c r="C135" s="80">
        <v>1</v>
      </c>
      <c r="D135" s="81" t="s">
        <v>245</v>
      </c>
      <c r="E135" s="39"/>
      <c r="F135" s="39"/>
      <c r="G135" s="39">
        <f>C135*E135</f>
        <v>0</v>
      </c>
      <c r="H135" s="39">
        <f>C135*F135</f>
        <v>0</v>
      </c>
      <c r="I135" s="39"/>
    </row>
    <row r="136" spans="1:9" ht="14.4">
      <c r="A136" s="43"/>
      <c r="B136"/>
      <c r="C136" s="91"/>
      <c r="D136" s="91"/>
      <c r="E136" s="39"/>
      <c r="F136" s="39"/>
      <c r="G136" s="39">
        <v>0</v>
      </c>
      <c r="H136" s="39">
        <v>0</v>
      </c>
      <c r="I136" s="39"/>
    </row>
    <row r="137" spans="1:9" ht="55.2">
      <c r="A137" s="43" t="s">
        <v>313</v>
      </c>
      <c r="B137" s="44" t="s">
        <v>314</v>
      </c>
      <c r="C137" s="80">
        <v>1</v>
      </c>
      <c r="D137" s="81" t="s">
        <v>294</v>
      </c>
      <c r="E137" s="39"/>
      <c r="F137" s="39"/>
      <c r="G137" s="39">
        <f>C137*E137</f>
        <v>0</v>
      </c>
      <c r="H137" s="39">
        <f>C137*F137</f>
        <v>0</v>
      </c>
      <c r="I137" s="39"/>
    </row>
    <row r="138" spans="1:9">
      <c r="A138" s="43"/>
      <c r="B138" s="44"/>
      <c r="C138" s="80"/>
      <c r="D138" s="81"/>
      <c r="E138" s="39"/>
      <c r="F138" s="39"/>
      <c r="G138" s="39">
        <v>0</v>
      </c>
      <c r="H138" s="39">
        <v>0</v>
      </c>
      <c r="I138" s="39"/>
    </row>
    <row r="139" spans="1:9">
      <c r="A139" s="43"/>
      <c r="B139" s="44" t="s">
        <v>315</v>
      </c>
      <c r="C139" s="80">
        <v>2</v>
      </c>
      <c r="D139" s="81" t="s">
        <v>294</v>
      </c>
      <c r="E139" s="39"/>
      <c r="F139" s="39"/>
      <c r="G139" s="39">
        <f>C139*E139</f>
        <v>0</v>
      </c>
      <c r="H139" s="39">
        <f>C139*F139</f>
        <v>0</v>
      </c>
      <c r="I139" s="39"/>
    </row>
    <row r="140" spans="1:9">
      <c r="A140" s="78"/>
      <c r="B140" s="44"/>
      <c r="C140" s="45"/>
      <c r="D140" s="44"/>
      <c r="E140" s="39"/>
      <c r="F140" s="39"/>
      <c r="G140" s="39">
        <v>0</v>
      </c>
      <c r="H140" s="39">
        <v>0</v>
      </c>
      <c r="I140" s="39"/>
    </row>
    <row r="141" spans="1:9" ht="41.4">
      <c r="A141" s="78"/>
      <c r="B141" s="44" t="s">
        <v>316</v>
      </c>
      <c r="C141" s="45">
        <v>1</v>
      </c>
      <c r="D141" s="81" t="s">
        <v>294</v>
      </c>
      <c r="E141" s="39"/>
      <c r="F141" s="39"/>
      <c r="G141" s="39">
        <f>C141*E141</f>
        <v>0</v>
      </c>
      <c r="H141" s="39">
        <f>C141*F141</f>
        <v>0</v>
      </c>
      <c r="I141" s="39"/>
    </row>
    <row r="142" spans="1:9">
      <c r="A142" s="78"/>
      <c r="B142" s="44"/>
      <c r="C142" s="45"/>
      <c r="D142" s="44"/>
      <c r="E142" s="39"/>
      <c r="F142" s="39"/>
      <c r="G142" s="39">
        <v>0</v>
      </c>
      <c r="H142" s="39">
        <v>0</v>
      </c>
      <c r="I142" s="39"/>
    </row>
    <row r="143" spans="1:9" ht="27.6">
      <c r="A143" s="78"/>
      <c r="B143" s="44" t="s">
        <v>317</v>
      </c>
      <c r="C143" s="45">
        <v>1</v>
      </c>
      <c r="D143" s="81" t="s">
        <v>294</v>
      </c>
      <c r="E143" s="39"/>
      <c r="F143" s="39"/>
      <c r="G143" s="39">
        <f>C143*E143</f>
        <v>0</v>
      </c>
      <c r="H143" s="39">
        <f>C143*F143</f>
        <v>0</v>
      </c>
      <c r="I143" s="39"/>
    </row>
    <row r="144" spans="1:9">
      <c r="A144" s="43"/>
      <c r="B144" s="44"/>
      <c r="C144" s="45"/>
      <c r="D144" s="44"/>
      <c r="E144" s="39"/>
      <c r="F144" s="39"/>
      <c r="G144" s="39">
        <v>0</v>
      </c>
      <c r="H144" s="39">
        <v>0</v>
      </c>
      <c r="I144" s="39"/>
    </row>
    <row r="145" spans="1:9" ht="27.6">
      <c r="A145" s="43"/>
      <c r="B145" s="44" t="s">
        <v>318</v>
      </c>
      <c r="C145" s="80">
        <v>1</v>
      </c>
      <c r="D145" s="81" t="s">
        <v>245</v>
      </c>
      <c r="E145" s="39"/>
      <c r="F145" s="39"/>
      <c r="G145" s="39">
        <f>C145*E145</f>
        <v>0</v>
      </c>
      <c r="H145" s="39">
        <f>C145*F145</f>
        <v>0</v>
      </c>
      <c r="I145" s="62"/>
    </row>
    <row r="146" spans="1:9">
      <c r="A146" s="78"/>
      <c r="B146" s="44"/>
      <c r="C146" s="80"/>
      <c r="D146" s="81"/>
      <c r="E146" s="39"/>
      <c r="F146" s="39"/>
      <c r="G146" s="39">
        <v>0</v>
      </c>
      <c r="H146" s="39">
        <v>0</v>
      </c>
      <c r="I146" s="62"/>
    </row>
    <row r="147" spans="1:9" ht="41.4">
      <c r="A147" s="78"/>
      <c r="B147" s="44" t="s">
        <v>319</v>
      </c>
      <c r="C147" s="80">
        <v>1</v>
      </c>
      <c r="D147" s="81" t="s">
        <v>294</v>
      </c>
      <c r="E147" s="39"/>
      <c r="F147" s="39"/>
      <c r="G147" s="39">
        <f>C147*E147</f>
        <v>0</v>
      </c>
      <c r="H147" s="39">
        <f>C147*F147</f>
        <v>0</v>
      </c>
      <c r="I147" s="84"/>
    </row>
    <row r="148" spans="1:9">
      <c r="A148" s="78"/>
      <c r="B148" s="92"/>
      <c r="C148" s="82"/>
      <c r="D148" s="83"/>
      <c r="E148" s="39"/>
      <c r="F148" s="39"/>
      <c r="G148" s="39">
        <v>0</v>
      </c>
      <c r="H148" s="39">
        <v>0</v>
      </c>
      <c r="I148" s="84"/>
    </row>
    <row r="149" spans="1:9" ht="27.6">
      <c r="A149" s="78"/>
      <c r="B149" s="44" t="s">
        <v>320</v>
      </c>
      <c r="C149" s="80">
        <v>1</v>
      </c>
      <c r="D149" s="81" t="s">
        <v>294</v>
      </c>
      <c r="E149" s="39"/>
      <c r="F149" s="39"/>
      <c r="G149" s="39">
        <f>C149*E149</f>
        <v>0</v>
      </c>
      <c r="H149" s="39">
        <f>C149*F149</f>
        <v>0</v>
      </c>
      <c r="I149" s="84"/>
    </row>
    <row r="150" spans="1:9">
      <c r="A150" s="78"/>
      <c r="B150" s="44"/>
      <c r="C150" s="80"/>
      <c r="D150" s="81"/>
      <c r="E150" s="39"/>
      <c r="F150" s="39"/>
      <c r="G150" s="39"/>
      <c r="H150" s="39"/>
      <c r="I150" s="84"/>
    </row>
    <row r="151" spans="1:9" ht="27.6">
      <c r="A151" s="78"/>
      <c r="B151" s="44" t="s">
        <v>321</v>
      </c>
      <c r="C151" s="45">
        <v>1</v>
      </c>
      <c r="D151" s="44" t="s">
        <v>294</v>
      </c>
      <c r="E151" s="39"/>
      <c r="F151" s="39"/>
      <c r="G151" s="39">
        <f>C151*E151</f>
        <v>0</v>
      </c>
      <c r="H151" s="39">
        <f>C151*F151</f>
        <v>0</v>
      </c>
      <c r="I151" s="39"/>
    </row>
    <row r="152" spans="1:9">
      <c r="A152" s="78"/>
      <c r="B152" s="44"/>
      <c r="C152" s="45"/>
      <c r="D152" s="44"/>
      <c r="E152" s="39"/>
      <c r="F152" s="39"/>
      <c r="G152" s="39"/>
      <c r="H152" s="39"/>
      <c r="I152" s="39"/>
    </row>
    <row r="153" spans="1:9" ht="41.4">
      <c r="A153" s="78"/>
      <c r="B153" s="44" t="s">
        <v>322</v>
      </c>
      <c r="C153" s="45">
        <v>1</v>
      </c>
      <c r="D153" s="44" t="s">
        <v>294</v>
      </c>
      <c r="E153" s="39"/>
      <c r="F153" s="39"/>
      <c r="G153" s="39">
        <f>C153*E153</f>
        <v>0</v>
      </c>
      <c r="H153" s="39">
        <f>C153*F153</f>
        <v>0</v>
      </c>
      <c r="I153" s="39"/>
    </row>
    <row r="154" spans="1:9">
      <c r="A154" s="78"/>
      <c r="B154" s="44"/>
      <c r="C154" s="45"/>
      <c r="D154" s="44"/>
      <c r="E154" s="39"/>
      <c r="F154" s="39"/>
      <c r="G154" s="39"/>
      <c r="H154" s="39"/>
      <c r="I154" s="39"/>
    </row>
    <row r="155" spans="1:9" ht="27.6">
      <c r="A155" s="78"/>
      <c r="B155" s="44" t="s">
        <v>323</v>
      </c>
      <c r="C155" s="45">
        <v>1</v>
      </c>
      <c r="D155" s="44" t="s">
        <v>294</v>
      </c>
      <c r="E155" s="39"/>
      <c r="F155" s="39"/>
      <c r="G155" s="39">
        <f>C155*E155</f>
        <v>0</v>
      </c>
      <c r="H155" s="39">
        <f>C155*F155</f>
        <v>0</v>
      </c>
      <c r="I155" s="39"/>
    </row>
    <row r="156" spans="1:9">
      <c r="A156" s="78"/>
      <c r="B156" s="92"/>
      <c r="C156" s="45"/>
      <c r="D156" s="44"/>
      <c r="E156" s="39"/>
      <c r="F156" s="39"/>
      <c r="G156" s="39"/>
      <c r="H156" s="39"/>
      <c r="I156" s="39"/>
    </row>
    <row r="157" spans="1:9" ht="55.2">
      <c r="A157" s="78"/>
      <c r="B157" s="44" t="s">
        <v>324</v>
      </c>
      <c r="C157" s="80">
        <v>1</v>
      </c>
      <c r="D157" s="81" t="s">
        <v>294</v>
      </c>
      <c r="E157" s="39"/>
      <c r="F157" s="39"/>
      <c r="G157" s="39">
        <f>C157*E157</f>
        <v>0</v>
      </c>
      <c r="H157" s="39">
        <f>C157*F157</f>
        <v>0</v>
      </c>
      <c r="I157" s="84"/>
    </row>
    <row r="158" spans="1:9">
      <c r="A158" s="78"/>
      <c r="B158" s="92"/>
      <c r="C158" s="82"/>
      <c r="D158" s="83"/>
      <c r="E158" s="39"/>
      <c r="F158" s="39"/>
      <c r="G158" s="39">
        <v>0</v>
      </c>
      <c r="H158" s="39">
        <v>0</v>
      </c>
      <c r="I158" s="84"/>
    </row>
    <row r="159" spans="1:9">
      <c r="A159" s="43"/>
      <c r="B159" s="44" t="s">
        <v>325</v>
      </c>
      <c r="C159" s="80">
        <v>1</v>
      </c>
      <c r="D159" s="81" t="s">
        <v>245</v>
      </c>
      <c r="E159" s="48"/>
      <c r="F159" s="39"/>
      <c r="G159" s="39">
        <f>C159*E159</f>
        <v>0</v>
      </c>
      <c r="H159" s="39">
        <f>C159*F159</f>
        <v>0</v>
      </c>
      <c r="I159" s="39"/>
    </row>
    <row r="160" spans="1:9">
      <c r="A160" s="43"/>
      <c r="B160" s="44"/>
      <c r="C160" s="80"/>
      <c r="D160" s="81"/>
      <c r="E160" s="39"/>
      <c r="F160" s="39"/>
      <c r="G160" s="39">
        <v>0</v>
      </c>
      <c r="H160" s="39">
        <v>0</v>
      </c>
      <c r="I160" s="39"/>
    </row>
    <row r="161" spans="1:9" ht="41.4">
      <c r="A161" s="43"/>
      <c r="B161" s="77" t="s">
        <v>326</v>
      </c>
      <c r="C161" s="80">
        <v>1</v>
      </c>
      <c r="D161" s="81" t="s">
        <v>245</v>
      </c>
      <c r="E161" s="48"/>
      <c r="F161" s="39"/>
      <c r="G161" s="39">
        <f>C161*E161</f>
        <v>0</v>
      </c>
      <c r="H161" s="39">
        <f>C161*F161</f>
        <v>0</v>
      </c>
      <c r="I161" s="81"/>
    </row>
    <row r="162" spans="1:9">
      <c r="A162" s="43"/>
      <c r="B162" s="77"/>
      <c r="C162" s="80"/>
      <c r="D162" s="81"/>
      <c r="E162" s="39"/>
      <c r="F162" s="39"/>
      <c r="G162" s="39">
        <v>0</v>
      </c>
      <c r="H162" s="39">
        <v>0</v>
      </c>
      <c r="I162" s="81"/>
    </row>
    <row r="163" spans="1:9" ht="41.4">
      <c r="A163" s="43"/>
      <c r="B163" s="77" t="s">
        <v>327</v>
      </c>
      <c r="C163" s="80">
        <v>1</v>
      </c>
      <c r="D163" s="81" t="s">
        <v>245</v>
      </c>
      <c r="E163" s="48"/>
      <c r="F163" s="39"/>
      <c r="G163" s="39">
        <f>C163*E163</f>
        <v>0</v>
      </c>
      <c r="H163" s="39">
        <f>C163*F163</f>
        <v>0</v>
      </c>
      <c r="I163" s="81"/>
    </row>
    <row r="164" spans="1:9">
      <c r="A164" s="43"/>
      <c r="B164" s="93"/>
      <c r="C164" s="80"/>
      <c r="D164" s="81"/>
      <c r="E164" s="39"/>
      <c r="F164" s="39"/>
      <c r="G164" s="39">
        <v>0</v>
      </c>
      <c r="H164" s="39">
        <v>0</v>
      </c>
      <c r="I164" s="81"/>
    </row>
    <row r="165" spans="1:9" ht="82.8">
      <c r="A165" s="43"/>
      <c r="B165" s="77" t="s">
        <v>328</v>
      </c>
      <c r="C165" s="80">
        <v>1</v>
      </c>
      <c r="D165" s="81" t="s">
        <v>245</v>
      </c>
      <c r="E165" s="39"/>
      <c r="F165" s="39"/>
      <c r="G165" s="39">
        <f>C165*E165</f>
        <v>0</v>
      </c>
      <c r="H165" s="39">
        <f>C165*F165</f>
        <v>0</v>
      </c>
      <c r="I165" s="81"/>
    </row>
    <row r="166" spans="1:9">
      <c r="A166" s="43"/>
      <c r="B166" s="77"/>
      <c r="C166" s="94"/>
      <c r="D166" s="44"/>
      <c r="E166" s="39">
        <v>0</v>
      </c>
      <c r="F166" s="39">
        <v>0</v>
      </c>
      <c r="G166" s="39">
        <v>0</v>
      </c>
      <c r="H166" s="39">
        <v>0</v>
      </c>
      <c r="I166" s="83"/>
    </row>
    <row r="167" spans="1:9">
      <c r="A167" s="95"/>
      <c r="B167" s="96" t="s">
        <v>214</v>
      </c>
      <c r="C167" s="97"/>
      <c r="D167" s="97"/>
      <c r="E167" s="98"/>
      <c r="F167" s="53">
        <v>0</v>
      </c>
      <c r="G167" s="98">
        <f>SUM(G73:G166)</f>
        <v>0</v>
      </c>
      <c r="H167" s="98">
        <f>SUM(H73:H166)</f>
        <v>0</v>
      </c>
      <c r="I167" s="98"/>
    </row>
    <row r="168" spans="1:9">
      <c r="A168" s="43"/>
      <c r="B168" s="44"/>
      <c r="C168" s="45"/>
      <c r="D168" s="44"/>
      <c r="E168" s="39"/>
      <c r="F168" s="39"/>
      <c r="G168" s="39"/>
      <c r="H168" s="39"/>
      <c r="I168" s="39"/>
    </row>
    <row r="170" spans="1:9">
      <c r="A170" s="64" t="s">
        <v>0</v>
      </c>
      <c r="B170" s="64" t="s">
        <v>2</v>
      </c>
      <c r="C170" s="21" t="s">
        <v>3</v>
      </c>
      <c r="D170" s="21" t="s">
        <v>4</v>
      </c>
      <c r="E170" s="22" t="s">
        <v>239</v>
      </c>
      <c r="F170" s="22" t="s">
        <v>240</v>
      </c>
      <c r="G170" s="22" t="s">
        <v>241</v>
      </c>
      <c r="H170" s="22" t="s">
        <v>242</v>
      </c>
      <c r="I170" s="65" t="s">
        <v>243</v>
      </c>
    </row>
    <row r="171" spans="1:9">
      <c r="A171" s="99"/>
      <c r="B171" s="99"/>
      <c r="C171" s="24"/>
      <c r="D171" s="24"/>
      <c r="E171" s="100"/>
      <c r="F171" s="100"/>
      <c r="G171" s="100"/>
      <c r="H171" s="100"/>
      <c r="I171" s="101"/>
    </row>
    <row r="172" spans="1:9">
      <c r="A172" s="102"/>
      <c r="B172" s="64"/>
      <c r="C172" s="28"/>
      <c r="D172" s="21"/>
      <c r="E172" s="29"/>
      <c r="F172" s="29"/>
      <c r="G172" s="29"/>
      <c r="H172" s="29"/>
      <c r="I172" s="59"/>
    </row>
    <row r="173" spans="1:9">
      <c r="A173" s="103"/>
      <c r="B173" s="104" t="s">
        <v>329</v>
      </c>
      <c r="C173" s="32"/>
      <c r="D173" s="33"/>
      <c r="E173" s="34"/>
      <c r="F173" s="34"/>
      <c r="G173" s="34"/>
      <c r="H173" s="34"/>
      <c r="I173" s="33"/>
    </row>
    <row r="174" spans="1:9">
      <c r="A174" s="105"/>
      <c r="B174" s="72"/>
      <c r="C174" s="106"/>
      <c r="D174" s="107"/>
      <c r="E174" s="39"/>
      <c r="F174" s="39"/>
      <c r="G174" s="39"/>
      <c r="H174" s="39"/>
      <c r="I174" s="107"/>
    </row>
    <row r="175" spans="1:9">
      <c r="A175" s="71"/>
      <c r="B175" s="44" t="s">
        <v>270</v>
      </c>
      <c r="C175" s="37">
        <v>1</v>
      </c>
      <c r="D175" s="38" t="s">
        <v>245</v>
      </c>
      <c r="E175" s="39"/>
      <c r="F175" s="39"/>
      <c r="G175" s="39">
        <f>C175*E175</f>
        <v>0</v>
      </c>
      <c r="H175" s="39">
        <f>C175*F175</f>
        <v>0</v>
      </c>
      <c r="I175" s="38"/>
    </row>
    <row r="176" spans="1:9">
      <c r="A176" s="71"/>
      <c r="B176" s="44" t="s">
        <v>271</v>
      </c>
      <c r="C176" s="37"/>
      <c r="D176" s="38"/>
      <c r="E176" s="39"/>
      <c r="F176" s="39"/>
      <c r="G176" s="39">
        <v>0</v>
      </c>
      <c r="H176" s="39">
        <v>0</v>
      </c>
      <c r="I176" s="38"/>
    </row>
    <row r="177" spans="1:9">
      <c r="A177" s="71"/>
      <c r="B177" s="44"/>
      <c r="C177" s="37"/>
      <c r="D177" s="38"/>
      <c r="E177" s="39"/>
      <c r="F177" s="39"/>
      <c r="G177" s="39">
        <v>0</v>
      </c>
      <c r="H177" s="39">
        <v>0</v>
      </c>
      <c r="I177" s="38"/>
    </row>
    <row r="178" spans="1:9">
      <c r="A178" s="73"/>
      <c r="B178" s="72" t="s">
        <v>273</v>
      </c>
      <c r="C178" s="73"/>
      <c r="D178" s="74"/>
      <c r="E178" s="39"/>
      <c r="F178" s="39"/>
      <c r="G178" s="39">
        <v>0</v>
      </c>
      <c r="H178" s="39">
        <v>0</v>
      </c>
      <c r="I178" s="39"/>
    </row>
    <row r="179" spans="1:9">
      <c r="A179" s="73"/>
      <c r="B179" s="72" t="s">
        <v>271</v>
      </c>
      <c r="C179" s="73">
        <v>2</v>
      </c>
      <c r="D179" s="74" t="s">
        <v>245</v>
      </c>
      <c r="E179" s="39"/>
      <c r="F179" s="39"/>
      <c r="G179" s="39">
        <f>C179*E179</f>
        <v>0</v>
      </c>
      <c r="H179" s="39">
        <f>C179*F179</f>
        <v>0</v>
      </c>
      <c r="I179" s="39"/>
    </row>
    <row r="180" spans="1:9">
      <c r="A180" s="73"/>
      <c r="B180" s="72" t="s">
        <v>272</v>
      </c>
      <c r="C180" s="73">
        <v>2</v>
      </c>
      <c r="D180" s="74" t="s">
        <v>245</v>
      </c>
      <c r="E180" s="39"/>
      <c r="F180" s="39"/>
      <c r="G180" s="39">
        <f>C180*E180</f>
        <v>0</v>
      </c>
      <c r="H180" s="39">
        <f>C180*F180</f>
        <v>0</v>
      </c>
      <c r="I180" s="39"/>
    </row>
    <row r="181" spans="1:9">
      <c r="A181" s="73"/>
      <c r="B181" s="72"/>
      <c r="C181" s="73"/>
      <c r="D181" s="74"/>
      <c r="E181" s="39"/>
      <c r="F181" s="39"/>
      <c r="G181" s="39">
        <v>0</v>
      </c>
      <c r="H181" s="39">
        <v>0</v>
      </c>
      <c r="I181" s="39"/>
    </row>
    <row r="182" spans="1:9" ht="55.2">
      <c r="A182" s="71"/>
      <c r="B182" s="44" t="s">
        <v>330</v>
      </c>
      <c r="C182" s="37"/>
      <c r="D182" s="38"/>
      <c r="E182" s="39"/>
      <c r="F182" s="39"/>
      <c r="G182" s="39">
        <v>0</v>
      </c>
      <c r="H182" s="39">
        <v>0</v>
      </c>
      <c r="I182" s="38"/>
    </row>
    <row r="183" spans="1:9">
      <c r="A183" s="71"/>
      <c r="B183" s="36" t="s">
        <v>279</v>
      </c>
      <c r="C183" s="45">
        <v>8</v>
      </c>
      <c r="D183" s="44" t="s">
        <v>278</v>
      </c>
      <c r="E183" s="39"/>
      <c r="F183" s="39"/>
      <c r="G183" s="39">
        <f>C183*E183</f>
        <v>0</v>
      </c>
      <c r="H183" s="39">
        <f>C183*F183</f>
        <v>0</v>
      </c>
      <c r="I183" s="39"/>
    </row>
    <row r="184" spans="1:9">
      <c r="A184" s="71"/>
      <c r="B184" s="108" t="s">
        <v>331</v>
      </c>
      <c r="C184" s="45">
        <v>14</v>
      </c>
      <c r="D184" s="44" t="s">
        <v>278</v>
      </c>
      <c r="E184" s="39"/>
      <c r="F184" s="39"/>
      <c r="G184" s="39">
        <f>C184*E184</f>
        <v>0</v>
      </c>
      <c r="H184" s="39">
        <f>C184*F184</f>
        <v>0</v>
      </c>
      <c r="I184" s="39"/>
    </row>
    <row r="185" spans="1:9">
      <c r="A185" s="71"/>
      <c r="B185" s="108"/>
      <c r="C185" s="45"/>
      <c r="D185" s="44"/>
      <c r="E185" s="39"/>
      <c r="F185" s="39"/>
      <c r="G185" s="39">
        <v>0</v>
      </c>
      <c r="H185" s="39">
        <v>0</v>
      </c>
      <c r="I185" s="39"/>
    </row>
    <row r="186" spans="1:9" ht="27.6">
      <c r="A186" s="109"/>
      <c r="B186" s="110" t="s">
        <v>332</v>
      </c>
      <c r="C186" s="45">
        <v>4</v>
      </c>
      <c r="D186" s="44" t="s">
        <v>294</v>
      </c>
      <c r="E186" s="39"/>
      <c r="F186" s="39"/>
      <c r="G186" s="39">
        <f>C186*E186</f>
        <v>0</v>
      </c>
      <c r="H186" s="39">
        <f>C186*F186</f>
        <v>0</v>
      </c>
      <c r="I186" s="39"/>
    </row>
    <row r="187" spans="1:9">
      <c r="A187" s="109"/>
      <c r="B187" s="110"/>
      <c r="C187" s="45"/>
      <c r="D187" s="44"/>
      <c r="E187" s="39"/>
      <c r="F187" s="39"/>
      <c r="G187" s="39">
        <v>0</v>
      </c>
      <c r="H187" s="39">
        <v>0</v>
      </c>
      <c r="I187" s="39"/>
    </row>
    <row r="188" spans="1:9" ht="82.8">
      <c r="A188" s="109"/>
      <c r="B188" s="110" t="s">
        <v>333</v>
      </c>
      <c r="C188" s="45">
        <v>1</v>
      </c>
      <c r="D188" s="44" t="s">
        <v>294</v>
      </c>
      <c r="E188" s="39"/>
      <c r="F188" s="39"/>
      <c r="G188" s="39">
        <f>C188*E188</f>
        <v>0</v>
      </c>
      <c r="H188" s="39">
        <f>C188*F188</f>
        <v>0</v>
      </c>
      <c r="I188" s="62" t="s">
        <v>334</v>
      </c>
    </row>
    <row r="189" spans="1:9">
      <c r="A189" s="109"/>
      <c r="B189" s="110"/>
      <c r="C189" s="45"/>
      <c r="D189" s="44"/>
      <c r="E189" s="39"/>
      <c r="F189" s="39"/>
      <c r="G189" s="39">
        <v>0</v>
      </c>
      <c r="H189" s="39">
        <v>0</v>
      </c>
      <c r="I189" s="39"/>
    </row>
    <row r="190" spans="1:9" ht="41.4">
      <c r="A190" s="109"/>
      <c r="B190" s="110" t="s">
        <v>335</v>
      </c>
      <c r="C190" s="45">
        <v>1</v>
      </c>
      <c r="D190" s="44" t="s">
        <v>245</v>
      </c>
      <c r="E190" s="39"/>
      <c r="F190" s="39"/>
      <c r="G190" s="39">
        <f>C190*E190</f>
        <v>0</v>
      </c>
      <c r="H190" s="39">
        <f>C190*F190</f>
        <v>0</v>
      </c>
      <c r="I190" s="39"/>
    </row>
    <row r="191" spans="1:9">
      <c r="A191" s="109"/>
      <c r="B191" s="110"/>
      <c r="C191" s="45"/>
      <c r="D191" s="44"/>
      <c r="E191" s="39"/>
      <c r="F191" s="39"/>
      <c r="G191" s="39">
        <v>0</v>
      </c>
      <c r="H191" s="39">
        <v>0</v>
      </c>
      <c r="I191" s="39"/>
    </row>
    <row r="192" spans="1:9" ht="27.6">
      <c r="A192" s="109"/>
      <c r="B192" s="110" t="s">
        <v>336</v>
      </c>
      <c r="C192" s="111"/>
      <c r="D192" s="112"/>
      <c r="E192" s="39"/>
      <c r="F192" s="39"/>
      <c r="G192" s="39">
        <v>0</v>
      </c>
      <c r="H192" s="39">
        <v>0</v>
      </c>
      <c r="I192" s="112"/>
    </row>
    <row r="193" spans="1:9">
      <c r="A193" s="109"/>
      <c r="B193" s="113" t="s">
        <v>331</v>
      </c>
      <c r="C193" s="45">
        <v>1</v>
      </c>
      <c r="D193" s="44" t="s">
        <v>245</v>
      </c>
      <c r="E193" s="39"/>
      <c r="F193" s="39"/>
      <c r="G193" s="39">
        <f>C193*E193</f>
        <v>0</v>
      </c>
      <c r="H193" s="39">
        <f>C193*F193</f>
        <v>0</v>
      </c>
      <c r="I193" s="39"/>
    </row>
    <row r="194" spans="1:9">
      <c r="A194" s="109"/>
      <c r="B194" s="114" t="s">
        <v>337</v>
      </c>
      <c r="C194" s="45">
        <v>2</v>
      </c>
      <c r="D194" s="44" t="s">
        <v>245</v>
      </c>
      <c r="E194" s="39"/>
      <c r="F194" s="39"/>
      <c r="G194" s="39">
        <f>C194*E194</f>
        <v>0</v>
      </c>
      <c r="H194" s="39">
        <f>C194*F194</f>
        <v>0</v>
      </c>
      <c r="I194" s="39"/>
    </row>
    <row r="195" spans="1:9">
      <c r="A195" s="109"/>
      <c r="B195" s="110"/>
      <c r="C195" s="45"/>
      <c r="D195" s="44"/>
      <c r="E195" s="39"/>
      <c r="F195" s="39"/>
      <c r="G195" s="39">
        <v>0</v>
      </c>
      <c r="H195" s="39">
        <v>0</v>
      </c>
      <c r="I195" s="39"/>
    </row>
    <row r="196" spans="1:9">
      <c r="A196" s="71"/>
      <c r="B196" s="110" t="s">
        <v>338</v>
      </c>
      <c r="C196" s="111"/>
      <c r="D196" s="112"/>
      <c r="E196" s="39"/>
      <c r="F196" s="39"/>
      <c r="G196" s="39">
        <v>0</v>
      </c>
      <c r="H196" s="39">
        <v>0</v>
      </c>
      <c r="I196" s="112"/>
    </row>
    <row r="197" spans="1:9">
      <c r="A197" s="71"/>
      <c r="B197" s="115" t="s">
        <v>339</v>
      </c>
      <c r="C197" s="45">
        <v>1</v>
      </c>
      <c r="D197" s="44" t="s">
        <v>245</v>
      </c>
      <c r="E197" s="39"/>
      <c r="F197" s="39"/>
      <c r="G197" s="39">
        <f>C197*E197</f>
        <v>0</v>
      </c>
      <c r="H197" s="39">
        <f>C197*F197</f>
        <v>0</v>
      </c>
      <c r="I197" s="39"/>
    </row>
    <row r="198" spans="1:9">
      <c r="A198" s="71"/>
      <c r="B198" s="110"/>
      <c r="C198" s="45"/>
      <c r="D198" s="44"/>
      <c r="E198" s="39"/>
      <c r="F198" s="39"/>
      <c r="G198" s="39">
        <v>0</v>
      </c>
      <c r="H198" s="39">
        <v>0</v>
      </c>
      <c r="I198" s="39"/>
    </row>
    <row r="199" spans="1:9" ht="69">
      <c r="A199" s="109"/>
      <c r="B199" s="116" t="s">
        <v>340</v>
      </c>
      <c r="C199" s="45">
        <v>1</v>
      </c>
      <c r="D199" s="44" t="s">
        <v>245</v>
      </c>
      <c r="E199" s="39"/>
      <c r="F199" s="39"/>
      <c r="G199" s="39">
        <f>C199*E199</f>
        <v>0</v>
      </c>
      <c r="H199" s="39">
        <f>C199*F199</f>
        <v>0</v>
      </c>
      <c r="I199" s="39"/>
    </row>
    <row r="200" spans="1:9">
      <c r="A200" s="71"/>
      <c r="B200" s="115"/>
      <c r="C200" s="45"/>
      <c r="D200" s="44"/>
      <c r="E200" s="39"/>
      <c r="F200" s="39"/>
      <c r="G200" s="39">
        <v>0</v>
      </c>
      <c r="H200" s="39">
        <v>0</v>
      </c>
      <c r="I200" s="39"/>
    </row>
    <row r="201" spans="1:9" ht="27.6">
      <c r="A201" s="109"/>
      <c r="B201" s="110" t="s">
        <v>341</v>
      </c>
      <c r="C201" s="45">
        <v>1</v>
      </c>
      <c r="D201" s="44" t="s">
        <v>245</v>
      </c>
      <c r="E201" s="48"/>
      <c r="F201" s="48"/>
      <c r="G201" s="39">
        <f>C201*E201</f>
        <v>0</v>
      </c>
      <c r="H201" s="39">
        <f>C201*F201</f>
        <v>0</v>
      </c>
      <c r="I201" s="62" t="s">
        <v>342</v>
      </c>
    </row>
    <row r="202" spans="1:9">
      <c r="A202" s="109"/>
      <c r="B202" s="110"/>
      <c r="C202" s="45"/>
      <c r="D202" s="44"/>
      <c r="E202" s="39"/>
      <c r="F202" s="39"/>
      <c r="G202" s="39">
        <v>0</v>
      </c>
      <c r="H202" s="39">
        <v>0</v>
      </c>
      <c r="I202" s="62"/>
    </row>
    <row r="203" spans="1:9" ht="27.6">
      <c r="A203" s="71"/>
      <c r="B203" s="115" t="s">
        <v>343</v>
      </c>
      <c r="C203" s="80">
        <v>1</v>
      </c>
      <c r="D203" s="44" t="s">
        <v>30</v>
      </c>
      <c r="E203" s="48"/>
      <c r="F203" s="48"/>
      <c r="G203" s="39">
        <f>C203*E203</f>
        <v>0</v>
      </c>
      <c r="H203" s="39">
        <f>C203*F203</f>
        <v>0</v>
      </c>
      <c r="I203" s="62" t="s">
        <v>342</v>
      </c>
    </row>
    <row r="204" spans="1:9">
      <c r="A204" s="109"/>
      <c r="B204" s="110"/>
      <c r="C204" s="45"/>
      <c r="D204" s="44"/>
      <c r="E204" s="39"/>
      <c r="F204" s="39"/>
      <c r="G204" s="39">
        <v>0</v>
      </c>
      <c r="H204" s="39">
        <v>0</v>
      </c>
      <c r="I204" s="62"/>
    </row>
    <row r="205" spans="1:9" ht="151.80000000000001">
      <c r="A205" s="109"/>
      <c r="B205" s="110" t="s">
        <v>344</v>
      </c>
      <c r="C205" s="45">
        <v>1</v>
      </c>
      <c r="D205" s="44" t="s">
        <v>245</v>
      </c>
      <c r="E205" s="39"/>
      <c r="F205" s="39"/>
      <c r="G205" s="39">
        <f>C205*E205</f>
        <v>0</v>
      </c>
      <c r="H205" s="39">
        <f>C205*F205</f>
        <v>0</v>
      </c>
      <c r="I205" s="62"/>
    </row>
    <row r="206" spans="1:9">
      <c r="A206" s="71"/>
      <c r="B206" s="115"/>
      <c r="C206" s="80"/>
      <c r="D206" s="44"/>
      <c r="E206" s="39">
        <v>0</v>
      </c>
      <c r="F206" s="39">
        <v>0</v>
      </c>
      <c r="G206" s="39">
        <v>0</v>
      </c>
      <c r="H206" s="39">
        <v>0</v>
      </c>
      <c r="I206" s="39"/>
    </row>
    <row r="207" spans="1:9" ht="27.6">
      <c r="A207" s="35"/>
      <c r="B207" s="117" t="s">
        <v>345</v>
      </c>
      <c r="C207" s="80">
        <v>8</v>
      </c>
      <c r="D207" s="44" t="s">
        <v>278</v>
      </c>
      <c r="E207" s="39"/>
      <c r="F207" s="39"/>
      <c r="G207" s="39">
        <f>C207*E207</f>
        <v>0</v>
      </c>
      <c r="H207" s="39">
        <f>C207*F207</f>
        <v>0</v>
      </c>
      <c r="I207" s="39"/>
    </row>
    <row r="208" spans="1:9">
      <c r="A208" s="35"/>
      <c r="B208" s="117"/>
      <c r="C208" s="80"/>
      <c r="D208" s="44"/>
      <c r="E208" s="39"/>
      <c r="F208" s="39"/>
      <c r="G208" s="39">
        <v>0</v>
      </c>
      <c r="H208" s="39">
        <v>0</v>
      </c>
      <c r="I208" s="39"/>
    </row>
    <row r="209" spans="1:9" ht="41.4">
      <c r="A209" s="35"/>
      <c r="B209" s="117" t="s">
        <v>346</v>
      </c>
      <c r="C209" s="80">
        <v>8</v>
      </c>
      <c r="D209" s="44" t="s">
        <v>278</v>
      </c>
      <c r="E209" s="39"/>
      <c r="F209" s="39"/>
      <c r="G209" s="39">
        <f>C209*E209</f>
        <v>0</v>
      </c>
      <c r="H209" s="39">
        <f>C209*F209</f>
        <v>0</v>
      </c>
      <c r="I209" s="39"/>
    </row>
    <row r="210" spans="1:9">
      <c r="A210" s="35"/>
      <c r="B210" s="117"/>
      <c r="C210" s="80"/>
      <c r="D210" s="44"/>
      <c r="E210" s="39"/>
      <c r="F210" s="39"/>
      <c r="G210" s="39">
        <v>0</v>
      </c>
      <c r="H210" s="39">
        <v>0</v>
      </c>
      <c r="I210" s="39"/>
    </row>
    <row r="211" spans="1:9" ht="27.6">
      <c r="A211" s="35"/>
      <c r="B211" s="117" t="s">
        <v>347</v>
      </c>
      <c r="C211" s="45">
        <v>1</v>
      </c>
      <c r="D211" s="44" t="s">
        <v>245</v>
      </c>
      <c r="E211" s="39"/>
      <c r="F211" s="39"/>
      <c r="G211" s="39">
        <f>C211*E211</f>
        <v>0</v>
      </c>
      <c r="H211" s="39">
        <f>C211*F211</f>
        <v>0</v>
      </c>
      <c r="I211" s="39"/>
    </row>
    <row r="212" spans="1:9">
      <c r="A212" s="71"/>
      <c r="B212" s="115"/>
      <c r="C212" s="80"/>
      <c r="D212" s="44"/>
      <c r="E212" s="39"/>
      <c r="F212" s="39"/>
      <c r="G212" s="39">
        <v>0</v>
      </c>
      <c r="H212" s="39">
        <v>0</v>
      </c>
      <c r="I212" s="39"/>
    </row>
    <row r="213" spans="1:9">
      <c r="A213" s="109"/>
      <c r="B213" s="118" t="s">
        <v>348</v>
      </c>
      <c r="C213" s="80">
        <v>1</v>
      </c>
      <c r="D213" s="44" t="s">
        <v>30</v>
      </c>
      <c r="E213" s="48"/>
      <c r="F213" s="48"/>
      <c r="G213" s="39">
        <f>C213*E213</f>
        <v>0</v>
      </c>
      <c r="H213" s="39">
        <f>C213*F213</f>
        <v>0</v>
      </c>
      <c r="I213" s="39"/>
    </row>
    <row r="214" spans="1:9">
      <c r="A214" s="109"/>
      <c r="B214" s="118"/>
      <c r="C214" s="80"/>
      <c r="D214" s="44"/>
      <c r="E214" s="48"/>
      <c r="F214" s="48"/>
      <c r="G214" s="48"/>
      <c r="H214" s="48"/>
      <c r="I214" s="39"/>
    </row>
    <row r="215" spans="1:9" ht="41.4">
      <c r="A215" s="35"/>
      <c r="B215" s="118" t="s">
        <v>349</v>
      </c>
      <c r="C215" s="80">
        <v>1</v>
      </c>
      <c r="D215" s="44" t="s">
        <v>30</v>
      </c>
      <c r="E215" s="48"/>
      <c r="F215" s="48"/>
      <c r="G215" s="39">
        <f>C215*E215</f>
        <v>0</v>
      </c>
      <c r="H215" s="39">
        <f>C215*F215</f>
        <v>0</v>
      </c>
      <c r="I215" s="62" t="s">
        <v>350</v>
      </c>
    </row>
    <row r="216" spans="1:9">
      <c r="A216" s="35"/>
      <c r="B216" s="115"/>
      <c r="C216" s="80"/>
      <c r="D216" s="44"/>
      <c r="E216" s="48"/>
      <c r="F216" s="48"/>
      <c r="G216" s="48"/>
      <c r="H216" s="48"/>
      <c r="I216" s="39"/>
    </row>
    <row r="217" spans="1:9">
      <c r="A217" s="35"/>
      <c r="B217" s="115" t="s">
        <v>265</v>
      </c>
      <c r="C217" s="80">
        <v>1</v>
      </c>
      <c r="D217" s="44" t="s">
        <v>30</v>
      </c>
      <c r="E217" s="48"/>
      <c r="F217" s="48"/>
      <c r="G217" s="39">
        <f>C217*E217</f>
        <v>0</v>
      </c>
      <c r="H217" s="39">
        <f>C217*F217</f>
        <v>0</v>
      </c>
      <c r="I217" s="39"/>
    </row>
    <row r="218" spans="1:9">
      <c r="A218" s="35"/>
      <c r="B218" s="115"/>
      <c r="C218" s="80"/>
      <c r="D218" s="44"/>
      <c r="E218" s="48"/>
      <c r="F218" s="48"/>
      <c r="G218" s="48"/>
      <c r="H218" s="48"/>
      <c r="I218" s="39"/>
    </row>
    <row r="219" spans="1:9" ht="82.8">
      <c r="A219" s="35"/>
      <c r="B219" s="113" t="s">
        <v>351</v>
      </c>
      <c r="C219" s="41">
        <v>1</v>
      </c>
      <c r="D219" s="38" t="s">
        <v>30</v>
      </c>
      <c r="E219" s="48"/>
      <c r="F219" s="48"/>
      <c r="G219" s="39">
        <f>C219*E219</f>
        <v>0</v>
      </c>
      <c r="H219" s="39">
        <f>C219*F219</f>
        <v>0</v>
      </c>
      <c r="I219" s="62" t="s">
        <v>352</v>
      </c>
    </row>
    <row r="220" spans="1:9">
      <c r="A220" s="35"/>
      <c r="B220" s="113"/>
      <c r="C220" s="41"/>
      <c r="D220" s="38"/>
      <c r="E220" s="39"/>
      <c r="F220" s="39"/>
      <c r="G220" s="39">
        <v>0</v>
      </c>
      <c r="H220" s="39">
        <v>0</v>
      </c>
      <c r="I220" s="119"/>
    </row>
    <row r="221" spans="1:9">
      <c r="A221" s="71"/>
      <c r="B221" s="115" t="s">
        <v>353</v>
      </c>
      <c r="C221" s="80">
        <v>1</v>
      </c>
      <c r="D221" s="44" t="s">
        <v>30</v>
      </c>
      <c r="E221" s="48"/>
      <c r="F221" s="39"/>
      <c r="G221" s="39">
        <f>C221*E221</f>
        <v>0</v>
      </c>
      <c r="H221" s="39">
        <f>C221*F221</f>
        <v>0</v>
      </c>
      <c r="I221" s="39"/>
    </row>
    <row r="222" spans="1:9">
      <c r="A222" s="71"/>
      <c r="B222" s="115"/>
      <c r="C222" s="80"/>
      <c r="D222" s="44"/>
      <c r="E222" s="39"/>
      <c r="F222" s="39"/>
      <c r="G222" s="39">
        <v>0</v>
      </c>
      <c r="H222" s="39">
        <v>0</v>
      </c>
      <c r="I222" s="39"/>
    </row>
    <row r="223" spans="1:9">
      <c r="A223" s="71"/>
      <c r="B223" s="115" t="s">
        <v>354</v>
      </c>
      <c r="C223" s="37">
        <v>1</v>
      </c>
      <c r="D223" s="38" t="s">
        <v>30</v>
      </c>
      <c r="E223" s="48"/>
      <c r="F223" s="39"/>
      <c r="G223" s="39">
        <f>C223*E223</f>
        <v>0</v>
      </c>
      <c r="H223" s="39">
        <f>C223*F223</f>
        <v>0</v>
      </c>
      <c r="I223" s="38"/>
    </row>
    <row r="224" spans="1:9">
      <c r="A224" s="71"/>
      <c r="B224" s="115"/>
      <c r="C224" s="37"/>
      <c r="D224" s="38"/>
      <c r="E224" s="39"/>
      <c r="F224" s="39"/>
      <c r="G224" s="39">
        <v>0</v>
      </c>
      <c r="H224" s="39">
        <v>0</v>
      </c>
      <c r="I224" s="38"/>
    </row>
    <row r="225" spans="1:9" ht="69">
      <c r="A225" s="71"/>
      <c r="B225" s="115" t="s">
        <v>355</v>
      </c>
      <c r="C225" s="80">
        <v>1</v>
      </c>
      <c r="D225" s="81" t="s">
        <v>30</v>
      </c>
      <c r="E225" s="39"/>
      <c r="F225" s="39"/>
      <c r="G225" s="39">
        <f>C225*E225</f>
        <v>0</v>
      </c>
      <c r="H225" s="39">
        <f>C225*F225</f>
        <v>0</v>
      </c>
      <c r="I225" s="38"/>
    </row>
    <row r="226" spans="1:9">
      <c r="A226" s="71"/>
      <c r="B226" s="108"/>
      <c r="C226" s="80"/>
      <c r="D226" s="81"/>
      <c r="E226" s="39">
        <v>0</v>
      </c>
      <c r="F226" s="39">
        <v>0</v>
      </c>
      <c r="G226" s="39">
        <v>0</v>
      </c>
      <c r="H226" s="39">
        <v>0</v>
      </c>
      <c r="I226" s="38"/>
    </row>
    <row r="227" spans="1:9">
      <c r="A227" s="120"/>
      <c r="B227" s="121" t="s">
        <v>214</v>
      </c>
      <c r="C227" s="51"/>
      <c r="D227" s="52"/>
      <c r="E227" s="51"/>
      <c r="F227" s="51"/>
      <c r="G227" s="63">
        <f>SUM(G174:G226)</f>
        <v>0</v>
      </c>
      <c r="H227" s="63">
        <f>SUM(H174:H226)</f>
        <v>0</v>
      </c>
      <c r="I227" s="52"/>
    </row>
    <row r="228" spans="1:9">
      <c r="A228" s="71"/>
      <c r="B228" s="108"/>
      <c r="C228" s="80"/>
      <c r="D228" s="81"/>
      <c r="E228" s="122"/>
      <c r="F228" s="122"/>
      <c r="G228" s="122"/>
      <c r="H228" s="122"/>
      <c r="I228" s="38"/>
    </row>
    <row r="230" spans="1:9">
      <c r="A230" s="64" t="s">
        <v>0</v>
      </c>
      <c r="B230" s="64" t="s">
        <v>2</v>
      </c>
      <c r="C230" s="21" t="s">
        <v>3</v>
      </c>
      <c r="D230" s="21" t="s">
        <v>4</v>
      </c>
      <c r="E230" s="22" t="s">
        <v>239</v>
      </c>
      <c r="F230" s="22" t="s">
        <v>240</v>
      </c>
      <c r="G230" s="22" t="s">
        <v>241</v>
      </c>
      <c r="H230" s="22" t="s">
        <v>242</v>
      </c>
      <c r="I230" s="22" t="s">
        <v>243</v>
      </c>
    </row>
    <row r="231" spans="1:9">
      <c r="A231" s="99"/>
      <c r="B231" s="99"/>
      <c r="C231" s="24"/>
      <c r="D231" s="24"/>
      <c r="E231" s="100"/>
      <c r="F231" s="100"/>
      <c r="G231" s="100"/>
      <c r="H231" s="100"/>
      <c r="I231" s="100"/>
    </row>
    <row r="232" spans="1:9">
      <c r="A232" s="102"/>
      <c r="B232" s="64"/>
      <c r="C232" s="28"/>
      <c r="D232" s="21"/>
      <c r="E232" s="29"/>
      <c r="F232" s="29"/>
      <c r="G232" s="29"/>
      <c r="H232" s="29"/>
      <c r="I232" s="21"/>
    </row>
    <row r="233" spans="1:9">
      <c r="A233" s="103"/>
      <c r="B233" s="123" t="s">
        <v>356</v>
      </c>
      <c r="C233" s="32"/>
      <c r="D233" s="33"/>
      <c r="E233" s="34"/>
      <c r="F233" s="34"/>
      <c r="G233" s="34"/>
      <c r="H233" s="34"/>
      <c r="I233" s="33"/>
    </row>
    <row r="234" spans="1:9">
      <c r="A234" s="30"/>
      <c r="B234" s="33" t="s">
        <v>269</v>
      </c>
      <c r="C234" s="32"/>
      <c r="D234" s="33"/>
      <c r="E234" s="34"/>
      <c r="F234" s="34"/>
      <c r="G234" s="34"/>
      <c r="H234" s="34"/>
      <c r="I234" s="33"/>
    </row>
    <row r="235" spans="1:9" ht="41.4">
      <c r="A235" s="73"/>
      <c r="B235" s="72" t="s">
        <v>274</v>
      </c>
      <c r="C235" s="73"/>
      <c r="D235" s="74"/>
      <c r="E235" s="39"/>
      <c r="F235" s="39"/>
      <c r="G235" s="39"/>
      <c r="H235" s="39"/>
      <c r="I235" s="39"/>
    </row>
    <row r="236" spans="1:9">
      <c r="A236" s="73"/>
      <c r="B236" s="74" t="s">
        <v>263</v>
      </c>
      <c r="C236" s="73">
        <v>1</v>
      </c>
      <c r="D236" s="74" t="s">
        <v>245</v>
      </c>
      <c r="E236" s="39"/>
      <c r="F236" s="39"/>
      <c r="G236" s="39">
        <f>C236*E236</f>
        <v>0</v>
      </c>
      <c r="H236" s="39">
        <f>C236*F236</f>
        <v>0</v>
      </c>
      <c r="I236" s="39"/>
    </row>
    <row r="237" spans="1:9">
      <c r="A237" s="73"/>
      <c r="B237" s="72" t="s">
        <v>357</v>
      </c>
      <c r="C237" s="73">
        <v>1</v>
      </c>
      <c r="D237" s="74" t="s">
        <v>245</v>
      </c>
      <c r="E237" s="39"/>
      <c r="F237" s="39"/>
      <c r="G237" s="39">
        <f>C237*E237</f>
        <v>0</v>
      </c>
      <c r="H237" s="39">
        <f>C237*F237</f>
        <v>0</v>
      </c>
      <c r="I237" s="39"/>
    </row>
    <row r="238" spans="1:9">
      <c r="A238" s="73"/>
      <c r="B238" s="72"/>
      <c r="C238" s="73"/>
      <c r="D238" s="74"/>
      <c r="E238" s="39"/>
      <c r="F238" s="39"/>
      <c r="G238" s="39">
        <v>0</v>
      </c>
      <c r="H238" s="39">
        <v>0</v>
      </c>
      <c r="I238" s="39"/>
    </row>
    <row r="239" spans="1:9">
      <c r="A239" s="73"/>
      <c r="B239" s="72" t="s">
        <v>273</v>
      </c>
      <c r="C239" s="73"/>
      <c r="D239" s="74"/>
      <c r="E239" s="39"/>
      <c r="F239" s="39"/>
      <c r="G239" s="39">
        <v>0</v>
      </c>
      <c r="H239" s="39">
        <v>0</v>
      </c>
      <c r="I239" s="39"/>
    </row>
    <row r="240" spans="1:9">
      <c r="A240" s="73"/>
      <c r="B240" s="72" t="s">
        <v>263</v>
      </c>
      <c r="C240" s="73">
        <v>1</v>
      </c>
      <c r="D240" s="74" t="s">
        <v>245</v>
      </c>
      <c r="E240" s="39"/>
      <c r="F240" s="39"/>
      <c r="G240" s="39">
        <f>C240*E240</f>
        <v>0</v>
      </c>
      <c r="H240" s="39">
        <f>C240*F240</f>
        <v>0</v>
      </c>
      <c r="I240" s="39"/>
    </row>
    <row r="241" spans="1:9">
      <c r="A241" s="73"/>
      <c r="B241" s="72" t="s">
        <v>358</v>
      </c>
      <c r="C241" s="73">
        <v>3</v>
      </c>
      <c r="D241" s="74" t="s">
        <v>245</v>
      </c>
      <c r="E241" s="39"/>
      <c r="F241" s="39"/>
      <c r="G241" s="39">
        <f>C241*E241</f>
        <v>0</v>
      </c>
      <c r="H241" s="39">
        <f>C241*F241</f>
        <v>0</v>
      </c>
      <c r="I241" s="39"/>
    </row>
    <row r="242" spans="1:9">
      <c r="A242" s="73"/>
      <c r="B242" s="72"/>
      <c r="C242" s="73"/>
      <c r="D242" s="74"/>
      <c r="E242" s="39"/>
      <c r="F242" s="39"/>
      <c r="G242" s="39">
        <v>0</v>
      </c>
      <c r="H242" s="39">
        <v>0</v>
      </c>
      <c r="I242" s="39"/>
    </row>
    <row r="243" spans="1:9" ht="69">
      <c r="A243" s="73"/>
      <c r="B243" s="72" t="s">
        <v>359</v>
      </c>
      <c r="C243" s="73"/>
      <c r="D243" s="74"/>
      <c r="E243" s="39"/>
      <c r="F243" s="39"/>
      <c r="G243" s="39">
        <v>0</v>
      </c>
      <c r="H243" s="39">
        <v>0</v>
      </c>
      <c r="I243" s="39"/>
    </row>
    <row r="244" spans="1:9">
      <c r="A244" s="73"/>
      <c r="B244" s="72" t="s">
        <v>360</v>
      </c>
      <c r="C244" s="73">
        <v>15</v>
      </c>
      <c r="D244" s="74" t="s">
        <v>361</v>
      </c>
      <c r="E244" s="39"/>
      <c r="F244" s="39"/>
      <c r="G244" s="39">
        <f>C244*E244</f>
        <v>0</v>
      </c>
      <c r="H244" s="39">
        <f>C244*F244</f>
        <v>0</v>
      </c>
      <c r="I244" s="39"/>
    </row>
    <row r="245" spans="1:9">
      <c r="A245" s="73"/>
      <c r="B245" s="72" t="s">
        <v>362</v>
      </c>
      <c r="C245" s="73">
        <v>80</v>
      </c>
      <c r="D245" s="74" t="s">
        <v>361</v>
      </c>
      <c r="E245" s="39"/>
      <c r="F245" s="39"/>
      <c r="G245" s="39">
        <f>C245*E245</f>
        <v>0</v>
      </c>
      <c r="H245" s="39">
        <f>C245*F245</f>
        <v>0</v>
      </c>
      <c r="I245" s="39"/>
    </row>
    <row r="246" spans="1:9">
      <c r="A246" s="124"/>
      <c r="B246" s="72"/>
      <c r="C246" s="73"/>
      <c r="D246" s="74"/>
      <c r="E246" s="39"/>
      <c r="F246" s="39"/>
      <c r="G246" s="39">
        <v>0</v>
      </c>
      <c r="H246" s="39">
        <v>0</v>
      </c>
      <c r="I246" s="39"/>
    </row>
    <row r="247" spans="1:9" ht="69">
      <c r="A247" s="125"/>
      <c r="B247" s="44" t="s">
        <v>363</v>
      </c>
      <c r="C247" s="80"/>
      <c r="D247" s="81"/>
      <c r="E247" s="39"/>
      <c r="F247" s="39"/>
      <c r="G247" s="39">
        <v>0</v>
      </c>
      <c r="H247" s="39">
        <v>0</v>
      </c>
      <c r="I247" s="39"/>
    </row>
    <row r="248" spans="1:9">
      <c r="A248" s="73"/>
      <c r="B248" s="44" t="s">
        <v>364</v>
      </c>
      <c r="C248" s="80">
        <v>120</v>
      </c>
      <c r="D248" s="81" t="s">
        <v>278</v>
      </c>
      <c r="E248" s="39"/>
      <c r="F248" s="39"/>
      <c r="G248" s="39">
        <f>C248*E248</f>
        <v>0</v>
      </c>
      <c r="H248" s="39">
        <f>C248*F248</f>
        <v>0</v>
      </c>
      <c r="I248" s="39"/>
    </row>
    <row r="249" spans="1:9">
      <c r="A249" s="73"/>
      <c r="B249" s="44" t="s">
        <v>282</v>
      </c>
      <c r="C249" s="80">
        <v>24</v>
      </c>
      <c r="D249" s="81" t="s">
        <v>278</v>
      </c>
      <c r="E249" s="39"/>
      <c r="F249" s="39"/>
      <c r="G249" s="39">
        <f>C249*E249</f>
        <v>0</v>
      </c>
      <c r="H249" s="39">
        <f>C249*F249</f>
        <v>0</v>
      </c>
      <c r="I249" s="39"/>
    </row>
    <row r="250" spans="1:9">
      <c r="A250" s="73"/>
      <c r="B250" s="44" t="s">
        <v>365</v>
      </c>
      <c r="C250" s="80">
        <v>120</v>
      </c>
      <c r="D250" s="81" t="s">
        <v>278</v>
      </c>
      <c r="E250" s="39"/>
      <c r="F250" s="39"/>
      <c r="G250" s="39">
        <f>C250*E250</f>
        <v>0</v>
      </c>
      <c r="H250" s="39">
        <f>C250*F250</f>
        <v>0</v>
      </c>
      <c r="I250" s="39"/>
    </row>
    <row r="251" spans="1:9">
      <c r="A251" s="73"/>
      <c r="B251" s="44" t="s">
        <v>366</v>
      </c>
      <c r="C251" s="80">
        <v>30</v>
      </c>
      <c r="D251" s="81" t="s">
        <v>278</v>
      </c>
      <c r="E251" s="39"/>
      <c r="F251" s="39"/>
      <c r="G251" s="39">
        <f>C251*E251</f>
        <v>0</v>
      </c>
      <c r="H251" s="39">
        <f>C251*F251</f>
        <v>0</v>
      </c>
      <c r="I251" s="39"/>
    </row>
    <row r="252" spans="1:9">
      <c r="A252" s="125"/>
      <c r="B252" s="44"/>
      <c r="C252" s="80"/>
      <c r="D252" s="81"/>
      <c r="E252" s="39"/>
      <c r="F252" s="39"/>
      <c r="G252" s="39">
        <v>0</v>
      </c>
      <c r="H252" s="39">
        <v>0</v>
      </c>
      <c r="I252" s="39"/>
    </row>
    <row r="253" spans="1:9" ht="69">
      <c r="A253" s="125"/>
      <c r="B253" s="44" t="s">
        <v>367</v>
      </c>
      <c r="C253" s="91"/>
      <c r="D253" s="91"/>
      <c r="E253" s="39"/>
      <c r="F253" s="39"/>
      <c r="G253" s="39">
        <v>0</v>
      </c>
      <c r="H253" s="39">
        <v>0</v>
      </c>
      <c r="I253" s="39"/>
    </row>
    <row r="254" spans="1:9">
      <c r="A254" s="125"/>
      <c r="B254" s="44" t="s">
        <v>368</v>
      </c>
      <c r="C254" s="80">
        <v>11</v>
      </c>
      <c r="D254" s="81" t="s">
        <v>278</v>
      </c>
      <c r="E254" s="39"/>
      <c r="F254" s="39"/>
      <c r="G254" s="39">
        <f>C254*E254</f>
        <v>0</v>
      </c>
      <c r="H254" s="39">
        <f>C254*F254</f>
        <v>0</v>
      </c>
      <c r="I254" s="39"/>
    </row>
    <row r="255" spans="1:9">
      <c r="A255" s="125"/>
      <c r="B255" s="44" t="s">
        <v>369</v>
      </c>
      <c r="C255" s="80">
        <v>37</v>
      </c>
      <c r="D255" s="81" t="s">
        <v>278</v>
      </c>
      <c r="E255" s="39"/>
      <c r="F255" s="39"/>
      <c r="G255" s="39">
        <f>C255*E255</f>
        <v>0</v>
      </c>
      <c r="H255" s="39">
        <f>C255*F255</f>
        <v>0</v>
      </c>
      <c r="I255" s="39"/>
    </row>
    <row r="256" spans="1:9">
      <c r="A256" s="125"/>
      <c r="B256" s="126"/>
      <c r="C256" s="127"/>
      <c r="D256" s="128"/>
      <c r="E256" s="39"/>
      <c r="F256" s="39"/>
      <c r="G256" s="39">
        <v>0</v>
      </c>
      <c r="H256" s="39">
        <v>0</v>
      </c>
      <c r="I256" s="39"/>
    </row>
    <row r="257" spans="1:9" ht="55.2">
      <c r="A257" s="125"/>
      <c r="B257" s="77" t="s">
        <v>290</v>
      </c>
      <c r="C257" s="80"/>
      <c r="D257" s="81"/>
      <c r="E257" s="39"/>
      <c r="F257" s="39"/>
      <c r="G257" s="39">
        <v>0</v>
      </c>
      <c r="H257" s="39">
        <v>0</v>
      </c>
      <c r="I257" s="39"/>
    </row>
    <row r="258" spans="1:9">
      <c r="A258" s="125"/>
      <c r="B258" s="44" t="s">
        <v>370</v>
      </c>
      <c r="C258" s="80">
        <f>C248</f>
        <v>120</v>
      </c>
      <c r="D258" s="81" t="s">
        <v>278</v>
      </c>
      <c r="E258" s="39"/>
      <c r="F258" s="39"/>
      <c r="G258" s="39">
        <f>C258*E258</f>
        <v>0</v>
      </c>
      <c r="H258" s="39">
        <f>C258*F258</f>
        <v>0</v>
      </c>
      <c r="I258" s="39"/>
    </row>
    <row r="259" spans="1:9">
      <c r="A259" s="125"/>
      <c r="B259" s="44" t="s">
        <v>291</v>
      </c>
      <c r="C259" s="80">
        <f>C249</f>
        <v>24</v>
      </c>
      <c r="D259" s="81" t="s">
        <v>278</v>
      </c>
      <c r="E259" s="39"/>
      <c r="F259" s="39"/>
      <c r="G259" s="39">
        <f>C259*E259</f>
        <v>0</v>
      </c>
      <c r="H259" s="39">
        <f>C259*F259</f>
        <v>0</v>
      </c>
      <c r="I259" s="39"/>
    </row>
    <row r="260" spans="1:9">
      <c r="A260" s="125"/>
      <c r="B260" s="44" t="s">
        <v>292</v>
      </c>
      <c r="C260" s="80">
        <f>C250</f>
        <v>120</v>
      </c>
      <c r="D260" s="81" t="s">
        <v>278</v>
      </c>
      <c r="E260" s="39"/>
      <c r="F260" s="39"/>
      <c r="G260" s="39">
        <f>C260*E260</f>
        <v>0</v>
      </c>
      <c r="H260" s="39">
        <f>C260*F260</f>
        <v>0</v>
      </c>
      <c r="I260" s="39"/>
    </row>
    <row r="261" spans="1:9">
      <c r="A261" s="125"/>
      <c r="B261" s="44" t="s">
        <v>371</v>
      </c>
      <c r="C261" s="80">
        <f>C251</f>
        <v>30</v>
      </c>
      <c r="D261" s="81" t="s">
        <v>278</v>
      </c>
      <c r="E261" s="39"/>
      <c r="F261" s="39"/>
      <c r="G261" s="39">
        <f>C261*E261</f>
        <v>0</v>
      </c>
      <c r="H261" s="39">
        <f>C261*F261</f>
        <v>0</v>
      </c>
      <c r="I261" s="39"/>
    </row>
    <row r="262" spans="1:9">
      <c r="A262" s="125"/>
      <c r="B262" s="129"/>
      <c r="C262" s="80"/>
      <c r="D262" s="81"/>
      <c r="E262" s="39"/>
      <c r="F262" s="39"/>
      <c r="G262" s="39">
        <v>0</v>
      </c>
      <c r="H262" s="39">
        <v>0</v>
      </c>
      <c r="I262" s="39"/>
    </row>
    <row r="263" spans="1:9" ht="82.8">
      <c r="A263" s="125"/>
      <c r="B263" s="44" t="s">
        <v>372</v>
      </c>
      <c r="C263" s="91"/>
      <c r="D263" s="91"/>
      <c r="E263" s="39"/>
      <c r="F263" s="39"/>
      <c r="G263" s="39">
        <v>0</v>
      </c>
      <c r="H263" s="39">
        <v>0</v>
      </c>
      <c r="I263" s="39"/>
    </row>
    <row r="264" spans="1:9">
      <c r="A264" s="125"/>
      <c r="B264" s="44" t="s">
        <v>373</v>
      </c>
      <c r="C264" s="80">
        <f>C254</f>
        <v>11</v>
      </c>
      <c r="D264" s="81" t="s">
        <v>278</v>
      </c>
      <c r="E264" s="39"/>
      <c r="F264" s="39"/>
      <c r="G264" s="39">
        <f>C264*E264</f>
        <v>0</v>
      </c>
      <c r="H264" s="39">
        <f>C264*F264</f>
        <v>0</v>
      </c>
      <c r="I264" s="39"/>
    </row>
    <row r="265" spans="1:9">
      <c r="A265" s="125"/>
      <c r="B265" s="44" t="s">
        <v>374</v>
      </c>
      <c r="C265" s="80">
        <f>C255</f>
        <v>37</v>
      </c>
      <c r="D265" s="81" t="s">
        <v>278</v>
      </c>
      <c r="E265" s="39"/>
      <c r="F265" s="39"/>
      <c r="G265" s="39">
        <f>C265*E265</f>
        <v>0</v>
      </c>
      <c r="H265" s="39">
        <f>C265*F265</f>
        <v>0</v>
      </c>
      <c r="I265" s="39"/>
    </row>
    <row r="266" spans="1:9">
      <c r="A266" s="125"/>
      <c r="B266" s="44"/>
      <c r="C266" s="80"/>
      <c r="D266" s="81"/>
      <c r="E266" s="39"/>
      <c r="F266" s="39"/>
      <c r="G266" s="39">
        <v>0</v>
      </c>
      <c r="H266" s="39">
        <v>0</v>
      </c>
      <c r="I266" s="39"/>
    </row>
    <row r="267" spans="1:9" ht="27.6">
      <c r="A267" s="125"/>
      <c r="B267" s="44" t="s">
        <v>375</v>
      </c>
      <c r="C267" s="73"/>
      <c r="D267" s="74"/>
      <c r="E267" s="39"/>
      <c r="F267" s="39"/>
      <c r="G267" s="39">
        <v>0</v>
      </c>
      <c r="H267" s="39">
        <v>0</v>
      </c>
      <c r="I267" s="39"/>
    </row>
    <row r="268" spans="1:9">
      <c r="A268" s="125"/>
      <c r="B268" s="72" t="s">
        <v>376</v>
      </c>
      <c r="C268" s="73">
        <v>18</v>
      </c>
      <c r="D268" s="74" t="s">
        <v>294</v>
      </c>
      <c r="E268" s="39"/>
      <c r="F268" s="39"/>
      <c r="G268" s="39">
        <f>C268*E268</f>
        <v>0</v>
      </c>
      <c r="H268" s="39">
        <f>C268*F268</f>
        <v>0</v>
      </c>
      <c r="I268" s="39"/>
    </row>
    <row r="269" spans="1:9">
      <c r="A269" s="125"/>
      <c r="B269" s="72" t="s">
        <v>377</v>
      </c>
      <c r="C269" s="73">
        <v>4</v>
      </c>
      <c r="D269" s="74" t="s">
        <v>294</v>
      </c>
      <c r="E269" s="39"/>
      <c r="F269" s="39"/>
      <c r="G269" s="39">
        <f>C269*E269</f>
        <v>0</v>
      </c>
      <c r="H269" s="39">
        <f>C269*F269</f>
        <v>0</v>
      </c>
      <c r="I269" s="39"/>
    </row>
    <row r="270" spans="1:9">
      <c r="A270" s="73"/>
      <c r="B270" s="72" t="s">
        <v>279</v>
      </c>
      <c r="C270" s="73">
        <v>6</v>
      </c>
      <c r="D270" s="74" t="s">
        <v>294</v>
      </c>
      <c r="E270" s="39"/>
      <c r="F270" s="39"/>
      <c r="G270" s="39">
        <f>C270*E270</f>
        <v>0</v>
      </c>
      <c r="H270" s="39">
        <f>C270*F270</f>
        <v>0</v>
      </c>
      <c r="I270" s="39"/>
    </row>
    <row r="271" spans="1:9">
      <c r="A271" s="73"/>
      <c r="B271" s="72" t="s">
        <v>331</v>
      </c>
      <c r="C271" s="73">
        <v>4</v>
      </c>
      <c r="D271" s="74" t="s">
        <v>294</v>
      </c>
      <c r="E271" s="39"/>
      <c r="F271" s="39"/>
      <c r="G271" s="39">
        <f>C271*E271</f>
        <v>0</v>
      </c>
      <c r="H271" s="39">
        <f>C271*F271</f>
        <v>0</v>
      </c>
      <c r="I271" s="39"/>
    </row>
    <row r="272" spans="1:9">
      <c r="A272" s="125"/>
      <c r="B272" s="44"/>
      <c r="C272" s="80"/>
      <c r="D272" s="81"/>
      <c r="E272" s="39"/>
      <c r="F272" s="39"/>
      <c r="G272" s="39">
        <v>0</v>
      </c>
      <c r="H272" s="39">
        <v>0</v>
      </c>
      <c r="I272" s="39"/>
    </row>
    <row r="273" spans="1:9" ht="27.6">
      <c r="A273" s="125"/>
      <c r="B273" s="44" t="s">
        <v>378</v>
      </c>
      <c r="C273" s="73"/>
      <c r="D273" s="74"/>
      <c r="E273" s="39"/>
      <c r="F273" s="39"/>
      <c r="G273" s="39">
        <v>0</v>
      </c>
      <c r="H273" s="39">
        <v>0</v>
      </c>
      <c r="I273" s="39"/>
    </row>
    <row r="274" spans="1:9">
      <c r="A274" s="125"/>
      <c r="B274" s="44" t="s">
        <v>277</v>
      </c>
      <c r="C274" s="80">
        <v>1</v>
      </c>
      <c r="D274" s="81" t="s">
        <v>294</v>
      </c>
      <c r="E274" s="39"/>
      <c r="F274" s="39"/>
      <c r="G274" s="39">
        <f>C274*E274</f>
        <v>0</v>
      </c>
      <c r="H274" s="39">
        <f>C274*F274</f>
        <v>0</v>
      </c>
      <c r="I274" s="39"/>
    </row>
    <row r="275" spans="1:9">
      <c r="A275" s="125"/>
      <c r="B275" s="44"/>
      <c r="C275" s="80"/>
      <c r="D275" s="81"/>
      <c r="E275" s="39"/>
      <c r="F275" s="39"/>
      <c r="G275" s="39">
        <v>0</v>
      </c>
      <c r="H275" s="39">
        <v>0</v>
      </c>
      <c r="I275" s="39"/>
    </row>
    <row r="276" spans="1:9">
      <c r="A276" s="125"/>
      <c r="B276" s="44" t="s">
        <v>379</v>
      </c>
      <c r="C276" s="80"/>
      <c r="D276" s="81"/>
      <c r="E276" s="39"/>
      <c r="F276" s="39"/>
      <c r="G276" s="39">
        <v>0</v>
      </c>
      <c r="H276" s="39">
        <v>0</v>
      </c>
      <c r="I276" s="39"/>
    </row>
    <row r="277" spans="1:9">
      <c r="A277" s="125"/>
      <c r="B277" s="44" t="s">
        <v>295</v>
      </c>
      <c r="C277" s="80">
        <v>1</v>
      </c>
      <c r="D277" s="81" t="s">
        <v>294</v>
      </c>
      <c r="E277" s="39"/>
      <c r="F277" s="39"/>
      <c r="G277" s="39">
        <f>C277*E277</f>
        <v>0</v>
      </c>
      <c r="H277" s="39">
        <f>C277*F277</f>
        <v>0</v>
      </c>
      <c r="I277" s="39"/>
    </row>
    <row r="278" spans="1:9">
      <c r="A278" s="125"/>
      <c r="B278" s="44" t="s">
        <v>331</v>
      </c>
      <c r="C278" s="80">
        <v>2</v>
      </c>
      <c r="D278" s="81" t="s">
        <v>294</v>
      </c>
      <c r="E278" s="39"/>
      <c r="F278" s="39"/>
      <c r="G278" s="39">
        <f>C278*E278</f>
        <v>0</v>
      </c>
      <c r="H278" s="39">
        <f>C278*F278</f>
        <v>0</v>
      </c>
      <c r="I278" s="39"/>
    </row>
    <row r="279" spans="1:9">
      <c r="A279" s="125"/>
      <c r="B279" s="44"/>
      <c r="C279" s="80"/>
      <c r="D279" s="81"/>
      <c r="E279" s="39"/>
      <c r="F279" s="39"/>
      <c r="G279" s="39">
        <v>0</v>
      </c>
      <c r="H279" s="39">
        <v>0</v>
      </c>
      <c r="I279" s="39"/>
    </row>
    <row r="280" spans="1:9">
      <c r="A280" s="73"/>
      <c r="B280" s="44" t="s">
        <v>296</v>
      </c>
      <c r="C280" s="80"/>
      <c r="D280" s="81"/>
      <c r="E280" s="39"/>
      <c r="F280" s="39"/>
      <c r="G280" s="39">
        <v>0</v>
      </c>
      <c r="H280" s="39">
        <v>0</v>
      </c>
      <c r="I280" s="39"/>
    </row>
    <row r="281" spans="1:9">
      <c r="A281" s="130"/>
      <c r="B281" s="44" t="s">
        <v>295</v>
      </c>
      <c r="C281" s="80">
        <v>1</v>
      </c>
      <c r="D281" s="81" t="s">
        <v>294</v>
      </c>
      <c r="E281" s="39"/>
      <c r="F281" s="39"/>
      <c r="G281" s="39">
        <f>C281*E281</f>
        <v>0</v>
      </c>
      <c r="H281" s="39">
        <f>C281*F281</f>
        <v>0</v>
      </c>
      <c r="I281" s="39"/>
    </row>
    <row r="282" spans="1:9">
      <c r="A282" s="130"/>
      <c r="B282" s="44" t="s">
        <v>331</v>
      </c>
      <c r="C282" s="80">
        <v>2</v>
      </c>
      <c r="D282" s="81" t="s">
        <v>294</v>
      </c>
      <c r="E282" s="39"/>
      <c r="F282" s="39"/>
      <c r="G282" s="39">
        <f>C282*E282</f>
        <v>0</v>
      </c>
      <c r="H282" s="39">
        <f>C282*F282</f>
        <v>0</v>
      </c>
      <c r="I282" s="39"/>
    </row>
    <row r="283" spans="1:9">
      <c r="A283" s="130"/>
      <c r="B283" s="44"/>
      <c r="C283" s="80"/>
      <c r="D283" s="81"/>
      <c r="E283" s="39"/>
      <c r="F283" s="39"/>
      <c r="G283" s="39">
        <v>0</v>
      </c>
      <c r="H283" s="39">
        <v>0</v>
      </c>
      <c r="I283" s="39"/>
    </row>
    <row r="284" spans="1:9" ht="27.6">
      <c r="A284" s="130"/>
      <c r="B284" s="72" t="s">
        <v>380</v>
      </c>
      <c r="C284" s="73"/>
      <c r="D284" s="74"/>
      <c r="E284" s="39"/>
      <c r="F284" s="39"/>
      <c r="G284" s="39">
        <v>0</v>
      </c>
      <c r="H284" s="39">
        <v>0</v>
      </c>
      <c r="I284" s="39"/>
    </row>
    <row r="285" spans="1:9">
      <c r="A285" s="130"/>
      <c r="B285" s="72" t="s">
        <v>381</v>
      </c>
      <c r="C285" s="73">
        <v>1</v>
      </c>
      <c r="D285" s="74" t="s">
        <v>294</v>
      </c>
      <c r="E285" s="39"/>
      <c r="F285" s="39"/>
      <c r="G285" s="39">
        <f>C285*E285</f>
        <v>0</v>
      </c>
      <c r="H285" s="39">
        <f>C285*F285</f>
        <v>0</v>
      </c>
      <c r="I285" s="39"/>
    </row>
    <row r="286" spans="1:9">
      <c r="A286" s="130"/>
      <c r="B286" s="72" t="s">
        <v>382</v>
      </c>
      <c r="C286" s="73">
        <v>3</v>
      </c>
      <c r="D286" s="74" t="s">
        <v>294</v>
      </c>
      <c r="E286" s="39"/>
      <c r="F286" s="39"/>
      <c r="G286" s="39">
        <f>C286*E286</f>
        <v>0</v>
      </c>
      <c r="H286" s="39">
        <f>C286*F286</f>
        <v>0</v>
      </c>
      <c r="I286" s="39"/>
    </row>
    <row r="287" spans="1:9">
      <c r="A287" s="130"/>
      <c r="B287" s="72" t="s">
        <v>383</v>
      </c>
      <c r="C287" s="73">
        <v>1</v>
      </c>
      <c r="D287" s="74" t="s">
        <v>294</v>
      </c>
      <c r="E287" s="39"/>
      <c r="F287" s="39"/>
      <c r="G287" s="39">
        <f>C287*E287</f>
        <v>0</v>
      </c>
      <c r="H287" s="39">
        <f>C287*F287</f>
        <v>0</v>
      </c>
      <c r="I287" s="39"/>
    </row>
    <row r="288" spans="1:9">
      <c r="A288" s="130"/>
      <c r="B288" s="72"/>
      <c r="C288" s="73"/>
      <c r="D288" s="74"/>
      <c r="E288" s="39"/>
      <c r="F288" s="39"/>
      <c r="G288" s="39">
        <v>0</v>
      </c>
      <c r="H288" s="39">
        <v>0</v>
      </c>
      <c r="I288" s="39"/>
    </row>
    <row r="289" spans="1:9">
      <c r="A289" s="130"/>
      <c r="B289" s="72" t="s">
        <v>384</v>
      </c>
      <c r="C289" s="73">
        <v>13</v>
      </c>
      <c r="D289" s="74" t="s">
        <v>294</v>
      </c>
      <c r="E289" s="39"/>
      <c r="F289" s="39"/>
      <c r="G289" s="39">
        <v>0</v>
      </c>
      <c r="H289" s="39">
        <v>0</v>
      </c>
      <c r="I289" s="39"/>
    </row>
    <row r="290" spans="1:9">
      <c r="A290" s="130"/>
      <c r="B290" s="72"/>
      <c r="C290" s="73"/>
      <c r="D290" s="74"/>
      <c r="E290" s="39"/>
      <c r="F290" s="39"/>
      <c r="G290" s="39"/>
      <c r="H290" s="39"/>
      <c r="I290" s="39"/>
    </row>
    <row r="291" spans="1:9" ht="27.6">
      <c r="A291" s="43"/>
      <c r="B291" s="44" t="s">
        <v>385</v>
      </c>
      <c r="C291" s="80">
        <v>1</v>
      </c>
      <c r="D291" s="81" t="s">
        <v>294</v>
      </c>
      <c r="E291" s="39"/>
      <c r="F291" s="39"/>
      <c r="G291" s="39">
        <f>C291*E291</f>
        <v>0</v>
      </c>
      <c r="H291" s="39">
        <f>C291*F291</f>
        <v>0</v>
      </c>
      <c r="I291" s="39"/>
    </row>
    <row r="292" spans="1:9">
      <c r="A292" s="43"/>
      <c r="B292" s="44"/>
      <c r="C292" s="80"/>
      <c r="D292" s="81"/>
      <c r="E292" s="39">
        <v>0</v>
      </c>
      <c r="F292" s="39">
        <v>0</v>
      </c>
      <c r="G292" s="39">
        <v>0</v>
      </c>
      <c r="H292" s="39">
        <v>0</v>
      </c>
      <c r="I292" s="39"/>
    </row>
    <row r="293" spans="1:9">
      <c r="A293" s="125"/>
      <c r="B293" s="72" t="s">
        <v>386</v>
      </c>
      <c r="C293" s="73">
        <v>8</v>
      </c>
      <c r="D293" s="74" t="s">
        <v>294</v>
      </c>
      <c r="E293" s="39"/>
      <c r="F293" s="39"/>
      <c r="G293" s="39">
        <f>C293*E293</f>
        <v>0</v>
      </c>
      <c r="H293" s="39">
        <f>C293*F293</f>
        <v>0</v>
      </c>
      <c r="I293" s="39"/>
    </row>
    <row r="294" spans="1:9">
      <c r="A294" s="125"/>
      <c r="B294" s="72"/>
      <c r="C294" s="73"/>
      <c r="D294" s="74"/>
      <c r="E294" s="39"/>
      <c r="F294" s="39"/>
      <c r="G294" s="39">
        <v>0</v>
      </c>
      <c r="H294" s="39">
        <v>0</v>
      </c>
      <c r="I294" s="39"/>
    </row>
    <row r="295" spans="1:9" ht="27.6">
      <c r="A295" s="125"/>
      <c r="B295" s="72" t="s">
        <v>387</v>
      </c>
      <c r="C295" s="73">
        <v>6</v>
      </c>
      <c r="D295" s="74" t="s">
        <v>294</v>
      </c>
      <c r="E295" s="39"/>
      <c r="F295" s="39"/>
      <c r="G295" s="39">
        <f>C295*E295</f>
        <v>0</v>
      </c>
      <c r="H295" s="39">
        <f>C295*F295</f>
        <v>0</v>
      </c>
      <c r="I295" s="39"/>
    </row>
    <row r="296" spans="1:9">
      <c r="A296" s="125"/>
      <c r="B296" s="72"/>
      <c r="C296" s="73"/>
      <c r="D296" s="74"/>
      <c r="E296" s="39"/>
      <c r="F296" s="39"/>
      <c r="G296" s="39">
        <v>0</v>
      </c>
      <c r="H296" s="39">
        <v>0</v>
      </c>
      <c r="I296" s="39"/>
    </row>
    <row r="297" spans="1:9" ht="27.6">
      <c r="A297" s="125"/>
      <c r="B297" s="44" t="s">
        <v>388</v>
      </c>
      <c r="C297" s="73">
        <v>13</v>
      </c>
      <c r="D297" s="74" t="s">
        <v>294</v>
      </c>
      <c r="E297" s="39"/>
      <c r="F297" s="39"/>
      <c r="G297" s="39">
        <f>C297*E297</f>
        <v>0</v>
      </c>
      <c r="H297" s="39">
        <f>C297*F297</f>
        <v>0</v>
      </c>
      <c r="I297" s="39"/>
    </row>
    <row r="298" spans="1:9">
      <c r="A298" s="125"/>
      <c r="B298" s="72"/>
      <c r="C298" s="73"/>
      <c r="D298" s="74"/>
      <c r="E298" s="39"/>
      <c r="F298" s="39"/>
      <c r="G298" s="39">
        <v>0</v>
      </c>
      <c r="H298" s="39">
        <v>0</v>
      </c>
      <c r="I298" s="39"/>
    </row>
    <row r="299" spans="1:9" ht="41.4">
      <c r="A299" s="125"/>
      <c r="B299" s="44" t="s">
        <v>322</v>
      </c>
      <c r="C299" s="73">
        <v>1</v>
      </c>
      <c r="D299" s="74" t="s">
        <v>294</v>
      </c>
      <c r="E299" s="39"/>
      <c r="F299" s="39"/>
      <c r="G299" s="39">
        <f>C299*E299</f>
        <v>0</v>
      </c>
      <c r="H299" s="39">
        <f>C299*F299</f>
        <v>0</v>
      </c>
      <c r="I299" s="39"/>
    </row>
    <row r="300" spans="1:9">
      <c r="A300" s="125"/>
      <c r="B300" s="72"/>
      <c r="C300" s="73"/>
      <c r="D300" s="74"/>
      <c r="E300" s="39"/>
      <c r="F300" s="39"/>
      <c r="G300" s="39">
        <v>0</v>
      </c>
      <c r="H300" s="39">
        <v>0</v>
      </c>
      <c r="I300" s="39"/>
    </row>
    <row r="301" spans="1:9" ht="41.4">
      <c r="A301" s="125"/>
      <c r="B301" s="44" t="s">
        <v>389</v>
      </c>
      <c r="C301" s="80">
        <v>1</v>
      </c>
      <c r="D301" s="81" t="s">
        <v>245</v>
      </c>
      <c r="E301" s="39"/>
      <c r="F301" s="39"/>
      <c r="G301" s="39">
        <f>C301*E301</f>
        <v>0</v>
      </c>
      <c r="H301" s="39">
        <f>C301*F301</f>
        <v>0</v>
      </c>
      <c r="I301" s="39"/>
    </row>
    <row r="302" spans="1:9">
      <c r="A302" s="125"/>
      <c r="B302" s="44"/>
      <c r="C302" s="80"/>
      <c r="D302" s="81"/>
      <c r="E302" s="39"/>
      <c r="F302" s="39"/>
      <c r="G302" s="39">
        <v>0</v>
      </c>
      <c r="H302" s="39">
        <v>0</v>
      </c>
      <c r="I302" s="39"/>
    </row>
    <row r="303" spans="1:9" ht="55.2">
      <c r="A303" s="125"/>
      <c r="B303" s="44" t="s">
        <v>390</v>
      </c>
      <c r="C303" s="80"/>
      <c r="D303" s="81"/>
      <c r="E303" s="39"/>
      <c r="F303" s="39"/>
      <c r="G303" s="39">
        <v>0</v>
      </c>
      <c r="H303" s="39">
        <v>0</v>
      </c>
      <c r="I303" s="39"/>
    </row>
    <row r="304" spans="1:9">
      <c r="A304" s="125"/>
      <c r="B304" s="44" t="s">
        <v>391</v>
      </c>
      <c r="C304" s="80">
        <v>1</v>
      </c>
      <c r="D304" s="81" t="s">
        <v>245</v>
      </c>
      <c r="E304" s="39"/>
      <c r="F304" s="39"/>
      <c r="G304" s="39">
        <f>C304*E304</f>
        <v>0</v>
      </c>
      <c r="H304" s="39">
        <f>C304*F304</f>
        <v>0</v>
      </c>
      <c r="I304" s="39"/>
    </row>
    <row r="305" spans="1:9">
      <c r="A305" s="125"/>
      <c r="B305" s="44"/>
      <c r="C305" s="80"/>
      <c r="D305" s="81"/>
      <c r="E305" s="39"/>
      <c r="F305" s="39"/>
      <c r="G305" s="39">
        <v>0</v>
      </c>
      <c r="H305" s="39">
        <v>0</v>
      </c>
      <c r="I305" s="39"/>
    </row>
    <row r="306" spans="1:9" ht="82.8">
      <c r="A306" s="125"/>
      <c r="B306" s="72" t="s">
        <v>392</v>
      </c>
      <c r="C306" s="80"/>
      <c r="D306" s="81"/>
      <c r="E306" s="39"/>
      <c r="F306" s="39"/>
      <c r="G306" s="39">
        <v>0</v>
      </c>
      <c r="H306" s="39">
        <v>0</v>
      </c>
      <c r="I306" s="39"/>
    </row>
    <row r="307" spans="1:9">
      <c r="A307" s="125"/>
      <c r="B307" s="44" t="s">
        <v>393</v>
      </c>
      <c r="C307" s="80">
        <v>1</v>
      </c>
      <c r="D307" s="81" t="s">
        <v>294</v>
      </c>
      <c r="E307" s="39"/>
      <c r="F307" s="39"/>
      <c r="G307" s="39">
        <f>C307*E307</f>
        <v>0</v>
      </c>
      <c r="H307" s="39">
        <f>C307*F307</f>
        <v>0</v>
      </c>
      <c r="I307" s="39"/>
    </row>
    <row r="308" spans="1:9">
      <c r="A308" s="125"/>
      <c r="B308" s="44"/>
      <c r="C308" s="80"/>
      <c r="D308" s="81"/>
      <c r="E308" s="39"/>
      <c r="F308" s="39"/>
      <c r="G308" s="39">
        <v>0</v>
      </c>
      <c r="H308" s="39">
        <v>0</v>
      </c>
      <c r="I308" s="39"/>
    </row>
    <row r="309" spans="1:9" ht="110.4">
      <c r="A309" s="125"/>
      <c r="B309" s="72" t="s">
        <v>394</v>
      </c>
      <c r="C309" s="80"/>
      <c r="D309" s="81"/>
      <c r="E309" s="39"/>
      <c r="F309" s="39"/>
      <c r="G309" s="39">
        <v>0</v>
      </c>
      <c r="H309" s="39">
        <v>0</v>
      </c>
      <c r="I309" s="39"/>
    </row>
    <row r="310" spans="1:9">
      <c r="A310" s="125"/>
      <c r="B310" s="44" t="s">
        <v>395</v>
      </c>
      <c r="C310" s="80">
        <v>1</v>
      </c>
      <c r="D310" s="81" t="s">
        <v>294</v>
      </c>
      <c r="E310" s="39"/>
      <c r="F310" s="39"/>
      <c r="G310" s="39">
        <f>C310*E310</f>
        <v>0</v>
      </c>
      <c r="H310" s="39">
        <f>C310*F310</f>
        <v>0</v>
      </c>
      <c r="I310" s="39"/>
    </row>
    <row r="311" spans="1:9">
      <c r="A311" s="125"/>
      <c r="B311" s="44"/>
      <c r="C311" s="80"/>
      <c r="D311" s="81"/>
      <c r="E311" s="39"/>
      <c r="F311" s="39"/>
      <c r="G311" s="39"/>
      <c r="H311" s="39"/>
      <c r="I311" s="39"/>
    </row>
    <row r="312" spans="1:9" ht="27.6">
      <c r="A312" s="125"/>
      <c r="B312" s="72" t="s">
        <v>396</v>
      </c>
      <c r="C312" s="80">
        <v>1</v>
      </c>
      <c r="D312" s="81" t="s">
        <v>294</v>
      </c>
      <c r="E312" s="39"/>
      <c r="F312" s="39"/>
      <c r="G312" s="39">
        <f>C312*E312</f>
        <v>0</v>
      </c>
      <c r="H312" s="39">
        <f>C312*F312</f>
        <v>0</v>
      </c>
      <c r="I312" s="39"/>
    </row>
    <row r="313" spans="1:9">
      <c r="A313" s="75"/>
      <c r="B313" s="74"/>
      <c r="C313" s="80"/>
      <c r="D313" s="81"/>
      <c r="E313" s="39"/>
      <c r="F313" s="39"/>
      <c r="G313" s="39">
        <v>0</v>
      </c>
      <c r="H313" s="39">
        <v>0</v>
      </c>
      <c r="I313" s="81"/>
    </row>
    <row r="314" spans="1:9" ht="27.6">
      <c r="A314" s="125"/>
      <c r="B314" s="44" t="s">
        <v>397</v>
      </c>
      <c r="C314" s="80">
        <v>1</v>
      </c>
      <c r="D314" s="81" t="s">
        <v>294</v>
      </c>
      <c r="E314" s="39"/>
      <c r="F314" s="39"/>
      <c r="G314" s="39">
        <f>C314*E314</f>
        <v>0</v>
      </c>
      <c r="H314" s="39">
        <f>C314*F314</f>
        <v>0</v>
      </c>
      <c r="I314" s="39"/>
    </row>
    <row r="315" spans="1:9">
      <c r="A315" s="125"/>
      <c r="B315" s="44"/>
      <c r="C315" s="80"/>
      <c r="D315" s="81"/>
      <c r="E315" s="39"/>
      <c r="F315" s="39"/>
      <c r="G315" s="39"/>
      <c r="H315" s="39"/>
      <c r="I315" s="39"/>
    </row>
    <row r="316" spans="1:9" ht="27.6">
      <c r="A316" s="125"/>
      <c r="B316" s="44" t="s">
        <v>398</v>
      </c>
      <c r="C316" s="80">
        <v>1</v>
      </c>
      <c r="D316" s="81" t="s">
        <v>294</v>
      </c>
      <c r="E316" s="39"/>
      <c r="F316" s="39"/>
      <c r="G316" s="39">
        <f>C316*E316</f>
        <v>0</v>
      </c>
      <c r="H316" s="39">
        <f>C316*F316</f>
        <v>0</v>
      </c>
      <c r="I316" s="39"/>
    </row>
    <row r="317" spans="1:9">
      <c r="A317" s="125"/>
      <c r="B317" s="44"/>
      <c r="C317" s="80"/>
      <c r="D317" s="81"/>
      <c r="E317" s="39"/>
      <c r="F317" s="39"/>
      <c r="G317" s="39"/>
      <c r="H317" s="39"/>
      <c r="I317" s="39"/>
    </row>
    <row r="318" spans="1:9" ht="69">
      <c r="A318" s="125"/>
      <c r="B318" s="72" t="s">
        <v>399</v>
      </c>
      <c r="C318" s="80"/>
      <c r="D318" s="81"/>
      <c r="E318" s="39"/>
      <c r="F318" s="39"/>
      <c r="G318" s="39">
        <v>0</v>
      </c>
      <c r="H318" s="39">
        <v>0</v>
      </c>
      <c r="I318" s="39"/>
    </row>
    <row r="319" spans="1:9">
      <c r="A319" s="125"/>
      <c r="B319" s="44" t="s">
        <v>400</v>
      </c>
      <c r="C319" s="80">
        <v>1</v>
      </c>
      <c r="D319" s="81" t="s">
        <v>294</v>
      </c>
      <c r="E319" s="39"/>
      <c r="F319" s="39"/>
      <c r="G319" s="39">
        <f>C319*E319</f>
        <v>0</v>
      </c>
      <c r="H319" s="39">
        <f>C319*F319</f>
        <v>0</v>
      </c>
      <c r="I319" s="39"/>
    </row>
    <row r="320" spans="1:9">
      <c r="A320" s="125"/>
      <c r="B320" s="44" t="s">
        <v>401</v>
      </c>
      <c r="C320" s="80">
        <v>9</v>
      </c>
      <c r="D320" s="81" t="s">
        <v>294</v>
      </c>
      <c r="E320" s="39"/>
      <c r="F320" s="39"/>
      <c r="G320" s="39">
        <f>C320*E320</f>
        <v>0</v>
      </c>
      <c r="H320" s="39">
        <f>C320*F320</f>
        <v>0</v>
      </c>
      <c r="I320" s="39"/>
    </row>
    <row r="321" spans="1:9">
      <c r="A321" s="125"/>
      <c r="B321" s="44"/>
      <c r="C321" s="80"/>
      <c r="D321" s="81"/>
      <c r="E321" s="39"/>
      <c r="F321" s="39"/>
      <c r="G321" s="39"/>
      <c r="H321" s="39"/>
      <c r="I321" s="39"/>
    </row>
    <row r="322" spans="1:9" ht="69">
      <c r="A322" s="125"/>
      <c r="B322" s="72" t="s">
        <v>402</v>
      </c>
      <c r="C322" s="80"/>
      <c r="D322" s="81"/>
      <c r="E322" s="39"/>
      <c r="F322" s="39"/>
      <c r="G322" s="39"/>
      <c r="H322" s="39"/>
      <c r="I322" s="39"/>
    </row>
    <row r="323" spans="1:9">
      <c r="A323" s="125"/>
      <c r="B323" s="44" t="s">
        <v>401</v>
      </c>
      <c r="C323" s="80">
        <v>3</v>
      </c>
      <c r="D323" s="81" t="s">
        <v>294</v>
      </c>
      <c r="E323" s="39"/>
      <c r="F323" s="39"/>
      <c r="G323" s="39">
        <f>C323*E323</f>
        <v>0</v>
      </c>
      <c r="H323" s="39">
        <f>C323*F323</f>
        <v>0</v>
      </c>
      <c r="I323" s="39"/>
    </row>
    <row r="324" spans="1:9">
      <c r="A324" s="125"/>
      <c r="B324" s="126"/>
      <c r="C324" s="127"/>
      <c r="D324" s="128"/>
      <c r="E324" s="39"/>
      <c r="F324" s="39"/>
      <c r="G324" s="39">
        <v>0</v>
      </c>
      <c r="H324" s="39">
        <v>0</v>
      </c>
      <c r="I324" s="39"/>
    </row>
    <row r="325" spans="1:9" ht="69">
      <c r="A325" s="125"/>
      <c r="B325" s="131" t="s">
        <v>403</v>
      </c>
      <c r="C325" s="127">
        <v>1</v>
      </c>
      <c r="D325" s="128" t="s">
        <v>245</v>
      </c>
      <c r="E325" s="39"/>
      <c r="F325" s="39"/>
      <c r="G325" s="39">
        <f>C325*E325</f>
        <v>0</v>
      </c>
      <c r="H325" s="39">
        <f>C325*F325</f>
        <v>0</v>
      </c>
      <c r="I325" s="62" t="s">
        <v>404</v>
      </c>
    </row>
    <row r="326" spans="1:9">
      <c r="A326" s="125"/>
      <c r="B326" s="131"/>
      <c r="C326" s="127"/>
      <c r="D326" s="128"/>
      <c r="E326" s="39"/>
      <c r="F326" s="39"/>
      <c r="G326" s="39">
        <v>0</v>
      </c>
      <c r="H326" s="39">
        <v>0</v>
      </c>
      <c r="I326" s="39"/>
    </row>
    <row r="327" spans="1:9">
      <c r="A327" s="125"/>
      <c r="B327" s="131" t="s">
        <v>405</v>
      </c>
      <c r="C327" s="127">
        <v>4</v>
      </c>
      <c r="D327" s="128" t="s">
        <v>245</v>
      </c>
      <c r="E327" s="39"/>
      <c r="F327" s="39"/>
      <c r="G327" s="39">
        <f>C327*E327</f>
        <v>0</v>
      </c>
      <c r="H327" s="39">
        <f>C327*F327</f>
        <v>0</v>
      </c>
      <c r="I327" s="39"/>
    </row>
    <row r="328" spans="1:9">
      <c r="A328" s="125"/>
      <c r="B328" s="131"/>
      <c r="C328" s="127"/>
      <c r="D328" s="128"/>
      <c r="E328" s="39"/>
      <c r="F328" s="39"/>
      <c r="G328" s="39">
        <v>0</v>
      </c>
      <c r="H328" s="39">
        <v>0</v>
      </c>
      <c r="I328" s="39"/>
    </row>
    <row r="329" spans="1:9" ht="41.4">
      <c r="A329" s="125"/>
      <c r="B329" s="131" t="s">
        <v>406</v>
      </c>
      <c r="C329" s="127">
        <v>1</v>
      </c>
      <c r="D329" s="128" t="s">
        <v>245</v>
      </c>
      <c r="E329" s="39"/>
      <c r="F329" s="39"/>
      <c r="G329" s="39">
        <f>C329*E329</f>
        <v>0</v>
      </c>
      <c r="H329" s="39">
        <f>C329*F329</f>
        <v>0</v>
      </c>
      <c r="I329" s="39"/>
    </row>
    <row r="330" spans="1:9">
      <c r="A330" s="125"/>
      <c r="B330" s="131"/>
      <c r="C330" s="127"/>
      <c r="D330" s="128"/>
      <c r="E330" s="39"/>
      <c r="F330" s="39"/>
      <c r="G330" s="39">
        <v>0</v>
      </c>
      <c r="H330" s="39">
        <v>0</v>
      </c>
      <c r="I330" s="39"/>
    </row>
    <row r="331" spans="1:9" ht="41.4">
      <c r="A331" s="125"/>
      <c r="B331" s="131" t="s">
        <v>407</v>
      </c>
      <c r="C331" s="127">
        <v>1</v>
      </c>
      <c r="D331" s="128" t="s">
        <v>245</v>
      </c>
      <c r="E331" s="39"/>
      <c r="F331" s="39"/>
      <c r="G331" s="39">
        <f>C331*E331</f>
        <v>0</v>
      </c>
      <c r="H331" s="39">
        <f>C331*F331</f>
        <v>0</v>
      </c>
      <c r="I331" s="39"/>
    </row>
    <row r="332" spans="1:9">
      <c r="A332" s="125"/>
      <c r="B332" s="131"/>
      <c r="C332" s="127"/>
      <c r="D332" s="128"/>
      <c r="E332" s="39"/>
      <c r="F332" s="39"/>
      <c r="G332" s="39">
        <v>0</v>
      </c>
      <c r="H332" s="39">
        <v>0</v>
      </c>
      <c r="I332" s="39"/>
    </row>
    <row r="333" spans="1:9" ht="27.6">
      <c r="A333" s="125"/>
      <c r="B333" s="72" t="s">
        <v>408</v>
      </c>
      <c r="C333" s="127">
        <v>1</v>
      </c>
      <c r="D333" s="128" t="s">
        <v>245</v>
      </c>
      <c r="E333" s="39"/>
      <c r="F333" s="39"/>
      <c r="G333" s="39">
        <f>C333*E333</f>
        <v>0</v>
      </c>
      <c r="H333" s="39">
        <f>C333*F333</f>
        <v>0</v>
      </c>
      <c r="I333" s="39"/>
    </row>
    <row r="334" spans="1:9">
      <c r="A334" s="125"/>
      <c r="B334" s="81"/>
      <c r="C334" s="80"/>
      <c r="D334" s="81"/>
      <c r="E334" s="39"/>
      <c r="F334" s="39"/>
      <c r="G334" s="39">
        <v>0</v>
      </c>
      <c r="H334" s="39">
        <v>0</v>
      </c>
      <c r="I334" s="81"/>
    </row>
    <row r="335" spans="1:9" ht="27.6">
      <c r="A335" s="125"/>
      <c r="B335" s="72" t="s">
        <v>409</v>
      </c>
      <c r="C335" s="127">
        <v>2</v>
      </c>
      <c r="D335" s="128" t="s">
        <v>245</v>
      </c>
      <c r="E335" s="39"/>
      <c r="F335" s="39"/>
      <c r="G335" s="39">
        <f>C335*E335</f>
        <v>0</v>
      </c>
      <c r="H335" s="39">
        <f>C335*F335</f>
        <v>0</v>
      </c>
      <c r="I335" s="39"/>
    </row>
    <row r="336" spans="1:9">
      <c r="A336" s="125"/>
      <c r="B336" s="131"/>
      <c r="C336" s="127"/>
      <c r="D336" s="128"/>
      <c r="E336" s="39"/>
      <c r="F336" s="39"/>
      <c r="G336" s="39">
        <v>0</v>
      </c>
      <c r="H336" s="39">
        <v>0</v>
      </c>
      <c r="I336" s="39"/>
    </row>
    <row r="337" spans="1:9">
      <c r="A337" s="43"/>
      <c r="B337" s="72" t="s">
        <v>410</v>
      </c>
      <c r="C337" s="73">
        <v>1</v>
      </c>
      <c r="D337" s="74" t="s">
        <v>294</v>
      </c>
      <c r="E337" s="39"/>
      <c r="F337" s="39"/>
      <c r="G337" s="39">
        <f>C337*E337</f>
        <v>0</v>
      </c>
      <c r="H337" s="39">
        <f>C337*F337</f>
        <v>0</v>
      </c>
      <c r="I337" s="39"/>
    </row>
    <row r="338" spans="1:9">
      <c r="A338" s="43"/>
      <c r="B338" s="72"/>
      <c r="C338" s="73"/>
      <c r="D338" s="74"/>
      <c r="E338" s="39"/>
      <c r="F338" s="39"/>
      <c r="G338" s="39">
        <v>0</v>
      </c>
      <c r="H338" s="39">
        <v>0</v>
      </c>
      <c r="I338" s="39"/>
    </row>
    <row r="339" spans="1:9">
      <c r="A339" s="43"/>
      <c r="B339" s="72" t="s">
        <v>411</v>
      </c>
      <c r="C339" s="73">
        <v>1</v>
      </c>
      <c r="D339" s="74" t="s">
        <v>294</v>
      </c>
      <c r="E339" s="39"/>
      <c r="F339" s="39"/>
      <c r="G339" s="39">
        <f>C339*E339</f>
        <v>0</v>
      </c>
      <c r="H339" s="39">
        <f>C339*F339</f>
        <v>0</v>
      </c>
      <c r="I339" s="39"/>
    </row>
    <row r="340" spans="1:9">
      <c r="A340" s="43"/>
      <c r="B340" s="72"/>
      <c r="C340" s="73"/>
      <c r="D340" s="74"/>
      <c r="E340" s="39"/>
      <c r="F340" s="39"/>
      <c r="G340" s="39">
        <v>0</v>
      </c>
      <c r="H340" s="39">
        <v>0</v>
      </c>
      <c r="I340" s="39"/>
    </row>
    <row r="341" spans="1:9" ht="41.4">
      <c r="A341" s="43"/>
      <c r="B341" s="72" t="s">
        <v>412</v>
      </c>
      <c r="C341" s="73">
        <v>1</v>
      </c>
      <c r="D341" s="74" t="s">
        <v>245</v>
      </c>
      <c r="E341" s="39"/>
      <c r="F341" s="39"/>
      <c r="G341" s="39">
        <f>C341*E341</f>
        <v>0</v>
      </c>
      <c r="H341" s="39">
        <f>C341*F341</f>
        <v>0</v>
      </c>
      <c r="I341" s="39"/>
    </row>
    <row r="342" spans="1:9">
      <c r="A342" s="43"/>
      <c r="B342" s="72"/>
      <c r="C342" s="73"/>
      <c r="D342" s="74"/>
      <c r="E342" s="39"/>
      <c r="F342" s="39"/>
      <c r="G342" s="39">
        <v>0</v>
      </c>
      <c r="H342" s="39">
        <v>0</v>
      </c>
      <c r="I342" s="39"/>
    </row>
    <row r="343" spans="1:9" ht="27.6">
      <c r="A343" s="43"/>
      <c r="B343" s="44" t="s">
        <v>413</v>
      </c>
      <c r="C343" s="80">
        <v>1</v>
      </c>
      <c r="D343" s="74" t="s">
        <v>294</v>
      </c>
      <c r="E343" s="39"/>
      <c r="F343" s="39"/>
      <c r="G343" s="39">
        <f>C343*E343</f>
        <v>0</v>
      </c>
      <c r="H343" s="39">
        <f>C343*F343</f>
        <v>0</v>
      </c>
      <c r="I343" s="39"/>
    </row>
    <row r="344" spans="1:9">
      <c r="A344" s="43"/>
      <c r="B344" s="44"/>
      <c r="C344" s="80"/>
      <c r="D344" s="74"/>
      <c r="E344" s="39"/>
      <c r="F344" s="39"/>
      <c r="G344" s="39">
        <v>0</v>
      </c>
      <c r="H344" s="39">
        <v>0</v>
      </c>
      <c r="I344" s="39"/>
    </row>
    <row r="345" spans="1:9" ht="27.6">
      <c r="A345" s="43"/>
      <c r="B345" s="44" t="s">
        <v>414</v>
      </c>
      <c r="C345" s="80">
        <v>1</v>
      </c>
      <c r="D345" s="74" t="s">
        <v>294</v>
      </c>
      <c r="E345" s="39"/>
      <c r="F345" s="39"/>
      <c r="G345" s="39">
        <f>C345*E345</f>
        <v>0</v>
      </c>
      <c r="H345" s="39">
        <f>C345*F345</f>
        <v>0</v>
      </c>
      <c r="I345" s="39"/>
    </row>
    <row r="346" spans="1:9">
      <c r="A346" s="43"/>
      <c r="B346" s="44"/>
      <c r="C346" s="80"/>
      <c r="D346" s="74"/>
      <c r="E346" s="39"/>
      <c r="F346" s="39"/>
      <c r="G346" s="39">
        <v>0</v>
      </c>
      <c r="H346" s="39">
        <v>0</v>
      </c>
      <c r="I346" s="39"/>
    </row>
    <row r="347" spans="1:9" ht="27.6">
      <c r="A347" s="43"/>
      <c r="B347" s="44" t="s">
        <v>414</v>
      </c>
      <c r="C347" s="80">
        <v>1</v>
      </c>
      <c r="D347" s="74" t="s">
        <v>294</v>
      </c>
      <c r="E347" s="39"/>
      <c r="F347" s="39"/>
      <c r="G347" s="39">
        <f>C347*E347</f>
        <v>0</v>
      </c>
      <c r="H347" s="39">
        <f>C347*F347</f>
        <v>0</v>
      </c>
      <c r="I347" s="39"/>
    </row>
    <row r="348" spans="1:9">
      <c r="A348" s="43"/>
      <c r="B348" s="44"/>
      <c r="C348" s="80"/>
      <c r="D348" s="74"/>
      <c r="E348" s="39"/>
      <c r="F348" s="39"/>
      <c r="G348" s="39">
        <v>0</v>
      </c>
      <c r="H348" s="39">
        <v>0</v>
      </c>
      <c r="I348" s="39"/>
    </row>
    <row r="349" spans="1:9" ht="55.2">
      <c r="A349" s="43"/>
      <c r="B349" s="72" t="s">
        <v>415</v>
      </c>
      <c r="C349" s="80">
        <v>1</v>
      </c>
      <c r="D349" s="81" t="s">
        <v>294</v>
      </c>
      <c r="E349" s="39"/>
      <c r="F349" s="39"/>
      <c r="G349" s="39">
        <f>C349*E349</f>
        <v>0</v>
      </c>
      <c r="H349" s="39">
        <f>C349*F349</f>
        <v>0</v>
      </c>
      <c r="I349" s="39"/>
    </row>
    <row r="350" spans="1:9">
      <c r="A350" s="125"/>
      <c r="B350" s="131"/>
      <c r="C350" s="127"/>
      <c r="D350" s="128"/>
      <c r="E350" s="39"/>
      <c r="F350" s="39"/>
      <c r="G350" s="39">
        <v>0</v>
      </c>
      <c r="H350" s="39">
        <v>0</v>
      </c>
      <c r="I350" s="39"/>
    </row>
    <row r="351" spans="1:9" ht="27.6">
      <c r="A351" s="125"/>
      <c r="B351" s="44" t="s">
        <v>416</v>
      </c>
      <c r="C351" s="80">
        <v>1</v>
      </c>
      <c r="D351" s="81" t="s">
        <v>245</v>
      </c>
      <c r="E351" s="39"/>
      <c r="F351" s="39"/>
      <c r="G351" s="39">
        <v>0</v>
      </c>
      <c r="H351" s="39">
        <v>0</v>
      </c>
      <c r="I351" s="62" t="s">
        <v>342</v>
      </c>
    </row>
    <row r="352" spans="1:9">
      <c r="A352" s="125"/>
      <c r="B352" s="44"/>
      <c r="C352" s="80"/>
      <c r="D352" s="81"/>
      <c r="E352" s="39"/>
      <c r="F352" s="39"/>
      <c r="G352" s="39">
        <v>0</v>
      </c>
      <c r="H352" s="39">
        <v>0</v>
      </c>
      <c r="I352" s="62"/>
    </row>
    <row r="353" spans="1:9">
      <c r="A353" s="125"/>
      <c r="B353" s="44" t="s">
        <v>417</v>
      </c>
      <c r="C353" s="80">
        <v>1</v>
      </c>
      <c r="D353" s="81" t="s">
        <v>245</v>
      </c>
      <c r="E353" s="122"/>
      <c r="F353" s="39"/>
      <c r="G353" s="39">
        <f>C353*E353</f>
        <v>0</v>
      </c>
      <c r="H353" s="39">
        <f>C353*F353</f>
        <v>0</v>
      </c>
      <c r="I353" s="39"/>
    </row>
    <row r="354" spans="1:9">
      <c r="A354" s="125"/>
      <c r="B354" s="44"/>
      <c r="C354" s="80"/>
      <c r="D354" s="81"/>
      <c r="E354" s="122"/>
      <c r="F354" s="39"/>
      <c r="G354" s="122"/>
      <c r="H354" s="39">
        <v>0</v>
      </c>
      <c r="I354" s="39"/>
    </row>
    <row r="355" spans="1:9">
      <c r="A355" s="125"/>
      <c r="B355" s="44" t="s">
        <v>418</v>
      </c>
      <c r="C355" s="80">
        <v>1</v>
      </c>
      <c r="D355" s="81" t="s">
        <v>245</v>
      </c>
      <c r="E355" s="122"/>
      <c r="F355" s="39"/>
      <c r="G355" s="39">
        <f>C355*E355</f>
        <v>0</v>
      </c>
      <c r="H355" s="39">
        <f>C355*F355</f>
        <v>0</v>
      </c>
      <c r="I355" s="39"/>
    </row>
    <row r="356" spans="1:9">
      <c r="A356" s="125"/>
      <c r="B356" s="44"/>
      <c r="C356" s="80"/>
      <c r="D356" s="81"/>
      <c r="E356" s="122"/>
      <c r="F356" s="39"/>
      <c r="G356" s="122"/>
      <c r="H356" s="39">
        <v>0</v>
      </c>
      <c r="I356" s="39"/>
    </row>
    <row r="357" spans="1:9" ht="41.4">
      <c r="A357" s="125"/>
      <c r="B357" s="77" t="s">
        <v>419</v>
      </c>
      <c r="C357" s="132">
        <v>1</v>
      </c>
      <c r="D357" s="133" t="s">
        <v>245</v>
      </c>
      <c r="E357" s="122"/>
      <c r="F357" s="39"/>
      <c r="G357" s="39">
        <f>C357*E357</f>
        <v>0</v>
      </c>
      <c r="H357" s="39">
        <f>C357*F357</f>
        <v>0</v>
      </c>
      <c r="I357" s="81"/>
    </row>
    <row r="358" spans="1:9">
      <c r="A358" s="125"/>
      <c r="B358" s="77"/>
      <c r="C358" s="132"/>
      <c r="D358" s="133"/>
      <c r="E358" s="122"/>
      <c r="F358" s="39"/>
      <c r="G358" s="122"/>
      <c r="H358" s="39">
        <v>0</v>
      </c>
      <c r="I358" s="81"/>
    </row>
    <row r="359" spans="1:9">
      <c r="A359" s="125"/>
      <c r="B359" s="77" t="s">
        <v>420</v>
      </c>
      <c r="C359" s="132">
        <v>1</v>
      </c>
      <c r="D359" s="133" t="s">
        <v>245</v>
      </c>
      <c r="E359" s="122"/>
      <c r="F359" s="39"/>
      <c r="G359" s="39">
        <f>C359*E359</f>
        <v>0</v>
      </c>
      <c r="H359" s="39">
        <f>C359*F359</f>
        <v>0</v>
      </c>
      <c r="I359" s="81"/>
    </row>
    <row r="360" spans="1:9">
      <c r="A360" s="125"/>
      <c r="B360" s="77"/>
      <c r="C360" s="132"/>
      <c r="D360" s="133"/>
      <c r="E360" s="122"/>
      <c r="F360" s="39"/>
      <c r="G360" s="122"/>
      <c r="H360" s="39">
        <v>0</v>
      </c>
      <c r="I360" s="81"/>
    </row>
    <row r="361" spans="1:9" ht="82.8">
      <c r="A361" s="125"/>
      <c r="B361" s="77" t="s">
        <v>421</v>
      </c>
      <c r="C361" s="132">
        <v>1</v>
      </c>
      <c r="D361" s="133" t="s">
        <v>245</v>
      </c>
      <c r="E361" s="122"/>
      <c r="F361" s="39"/>
      <c r="G361" s="39">
        <f>C361*E361</f>
        <v>0</v>
      </c>
      <c r="H361" s="39">
        <f>C361*F361</f>
        <v>0</v>
      </c>
      <c r="I361" s="81"/>
    </row>
    <row r="362" spans="1:9">
      <c r="A362" s="125"/>
      <c r="B362" s="93"/>
      <c r="C362" s="132"/>
      <c r="D362" s="133"/>
      <c r="E362" s="39"/>
      <c r="F362" s="39"/>
      <c r="G362" s="39"/>
      <c r="H362" s="39"/>
      <c r="I362" s="81"/>
    </row>
    <row r="363" spans="1:9">
      <c r="A363" s="134"/>
      <c r="B363" s="95" t="s">
        <v>214</v>
      </c>
      <c r="C363" s="97"/>
      <c r="D363" s="97"/>
      <c r="E363" s="135"/>
      <c r="F363" s="135"/>
      <c r="G363" s="135">
        <f>SUM(G235:G362)</f>
        <v>0</v>
      </c>
      <c r="H363" s="135">
        <f>SUM(H235:H362)</f>
        <v>0</v>
      </c>
      <c r="I363" s="135"/>
    </row>
    <row r="364" spans="1:9">
      <c r="A364" s="125"/>
      <c r="B364" s="136"/>
      <c r="C364" s="80"/>
      <c r="D364" s="81"/>
      <c r="E364" s="81"/>
      <c r="F364" s="81"/>
      <c r="G364" s="81"/>
      <c r="H364" s="81"/>
      <c r="I364" s="81"/>
    </row>
    <row r="366" spans="1:9">
      <c r="A366" s="137" t="s">
        <v>0</v>
      </c>
      <c r="B366" s="64" t="s">
        <v>2</v>
      </c>
      <c r="C366" s="21" t="s">
        <v>3</v>
      </c>
      <c r="D366" s="21" t="s">
        <v>4</v>
      </c>
      <c r="E366" s="22" t="s">
        <v>239</v>
      </c>
      <c r="F366" s="22" t="s">
        <v>240</v>
      </c>
      <c r="G366" s="22" t="s">
        <v>241</v>
      </c>
      <c r="H366" s="22" t="s">
        <v>242</v>
      </c>
      <c r="I366" s="22" t="s">
        <v>243</v>
      </c>
    </row>
    <row r="367" spans="1:9">
      <c r="A367" s="138"/>
      <c r="B367" s="99"/>
      <c r="C367" s="24"/>
      <c r="D367" s="24"/>
      <c r="E367" s="100"/>
      <c r="F367" s="100"/>
      <c r="G367" s="100"/>
      <c r="H367" s="100"/>
      <c r="I367" s="100"/>
    </row>
    <row r="368" spans="1:9">
      <c r="A368" s="56"/>
      <c r="B368" s="21"/>
      <c r="C368" s="28"/>
      <c r="D368" s="21"/>
      <c r="E368" s="29"/>
      <c r="F368" s="29"/>
      <c r="G368" s="29"/>
      <c r="H368" s="29"/>
      <c r="I368" s="21"/>
    </row>
    <row r="369" spans="1:9">
      <c r="A369" s="33"/>
      <c r="B369" s="33" t="s">
        <v>422</v>
      </c>
      <c r="C369" s="32"/>
      <c r="D369" s="33"/>
      <c r="E369" s="34"/>
      <c r="F369" s="34"/>
      <c r="G369" s="34"/>
      <c r="H369" s="34"/>
      <c r="I369" s="33"/>
    </row>
    <row r="370" spans="1:9" ht="41.4">
      <c r="A370" s="73"/>
      <c r="B370" s="139" t="s">
        <v>423</v>
      </c>
      <c r="C370" s="73"/>
      <c r="D370" s="74"/>
      <c r="E370" s="39" t="e">
        <f>INT(#REF!*#REF!+0.5)</f>
        <v>#REF!</v>
      </c>
      <c r="F370" s="39" t="e">
        <f>INT(#REF!*#REF!+0.5)*#REF!/2500</f>
        <v>#REF!</v>
      </c>
      <c r="G370" s="39" t="e">
        <f>C370*E370</f>
        <v>#REF!</v>
      </c>
      <c r="H370" s="39" t="e">
        <f>C370*F370</f>
        <v>#REF!</v>
      </c>
      <c r="I370" s="39"/>
    </row>
    <row r="371" spans="1:9">
      <c r="A371" s="73"/>
      <c r="B371" s="139" t="s">
        <v>424</v>
      </c>
      <c r="C371" s="73">
        <v>38</v>
      </c>
      <c r="D371" s="74" t="s">
        <v>278</v>
      </c>
      <c r="E371" s="39"/>
      <c r="F371" s="39"/>
      <c r="G371" s="39">
        <f>C371*E371</f>
        <v>0</v>
      </c>
      <c r="H371" s="39">
        <f>C371*F371</f>
        <v>0</v>
      </c>
      <c r="I371" s="39"/>
    </row>
    <row r="372" spans="1:9">
      <c r="A372" s="73"/>
      <c r="B372" s="139" t="s">
        <v>425</v>
      </c>
      <c r="C372" s="73">
        <v>16</v>
      </c>
      <c r="D372" s="74" t="s">
        <v>278</v>
      </c>
      <c r="E372" s="39"/>
      <c r="F372" s="39"/>
      <c r="G372" s="39">
        <f>C372*E372</f>
        <v>0</v>
      </c>
      <c r="H372" s="39">
        <f>C372*F372</f>
        <v>0</v>
      </c>
      <c r="I372" s="39"/>
    </row>
    <row r="373" spans="1:9">
      <c r="A373" s="140"/>
      <c r="B373" s="139"/>
      <c r="C373" s="73"/>
      <c r="D373" s="74"/>
      <c r="E373" s="39"/>
      <c r="F373" s="39"/>
      <c r="G373" s="39">
        <v>0</v>
      </c>
      <c r="H373" s="39">
        <v>0</v>
      </c>
      <c r="I373" s="39"/>
    </row>
    <row r="374" spans="1:9" ht="27.6">
      <c r="A374" s="141"/>
      <c r="B374" s="142" t="s">
        <v>426</v>
      </c>
      <c r="C374" s="143"/>
      <c r="D374" s="144"/>
      <c r="E374" s="39"/>
      <c r="F374" s="39"/>
      <c r="G374" s="39">
        <v>0</v>
      </c>
      <c r="H374" s="39">
        <v>0</v>
      </c>
      <c r="I374" s="39"/>
    </row>
    <row r="375" spans="1:9">
      <c r="A375" s="141"/>
      <c r="B375" s="142" t="s">
        <v>425</v>
      </c>
      <c r="C375" s="143">
        <v>10</v>
      </c>
      <c r="D375" s="144" t="s">
        <v>278</v>
      </c>
      <c r="E375" s="39"/>
      <c r="F375" s="39"/>
      <c r="G375" s="39">
        <f>C375*E375</f>
        <v>0</v>
      </c>
      <c r="H375" s="39">
        <f>C375*F375</f>
        <v>0</v>
      </c>
      <c r="I375" s="145"/>
    </row>
    <row r="376" spans="1:9">
      <c r="A376" s="141"/>
      <c r="B376" s="142"/>
      <c r="C376" s="143"/>
      <c r="D376" s="144"/>
      <c r="E376" s="39"/>
      <c r="F376" s="39"/>
      <c r="G376" s="39">
        <v>0</v>
      </c>
      <c r="H376" s="39">
        <v>0</v>
      </c>
      <c r="I376" s="145"/>
    </row>
    <row r="377" spans="1:9" ht="41.4">
      <c r="A377" s="141"/>
      <c r="B377" s="72" t="s">
        <v>427</v>
      </c>
      <c r="C377" s="143">
        <v>32</v>
      </c>
      <c r="D377" s="144" t="s">
        <v>294</v>
      </c>
      <c r="E377" s="39"/>
      <c r="F377" s="39"/>
      <c r="G377" s="39">
        <f>C377*E377</f>
        <v>0</v>
      </c>
      <c r="H377" s="39">
        <f>C377*F377</f>
        <v>0</v>
      </c>
      <c r="I377" s="145"/>
    </row>
    <row r="378" spans="1:9">
      <c r="A378" s="80"/>
      <c r="B378" s="72"/>
      <c r="C378" s="80"/>
      <c r="D378" s="81"/>
      <c r="E378" s="39"/>
      <c r="F378" s="39"/>
      <c r="G378" s="39">
        <v>0</v>
      </c>
      <c r="H378" s="39">
        <v>0</v>
      </c>
      <c r="I378" s="81"/>
    </row>
    <row r="379" spans="1:9" ht="41.4">
      <c r="A379" s="141"/>
      <c r="B379" s="72" t="s">
        <v>428</v>
      </c>
      <c r="C379" s="143">
        <v>10</v>
      </c>
      <c r="D379" s="144" t="s">
        <v>294</v>
      </c>
      <c r="E379" s="39"/>
      <c r="F379" s="39"/>
      <c r="G379" s="39">
        <f>C379*E379</f>
        <v>0</v>
      </c>
      <c r="H379" s="39">
        <f>C379*F379</f>
        <v>0</v>
      </c>
      <c r="I379" s="145"/>
    </row>
    <row r="380" spans="1:9">
      <c r="A380" s="141"/>
      <c r="B380" s="142"/>
      <c r="C380" s="143"/>
      <c r="D380" s="144"/>
      <c r="E380" s="39"/>
      <c r="F380" s="39"/>
      <c r="G380" s="39">
        <v>0</v>
      </c>
      <c r="H380" s="39">
        <v>0</v>
      </c>
      <c r="I380" s="145"/>
    </row>
    <row r="381" spans="1:9" ht="55.2">
      <c r="A381" s="146"/>
      <c r="B381" s="142" t="s">
        <v>429</v>
      </c>
      <c r="C381" s="143"/>
      <c r="D381" s="144"/>
      <c r="E381" s="39"/>
      <c r="F381" s="39"/>
      <c r="G381" s="39">
        <v>0</v>
      </c>
      <c r="H381" s="39">
        <v>0</v>
      </c>
      <c r="I381" s="39"/>
    </row>
    <row r="382" spans="1:9">
      <c r="A382" s="111"/>
      <c r="B382" s="72" t="s">
        <v>424</v>
      </c>
      <c r="C382" s="143">
        <v>7</v>
      </c>
      <c r="D382" s="144" t="s">
        <v>361</v>
      </c>
      <c r="E382" s="39"/>
      <c r="F382" s="39"/>
      <c r="G382" s="39">
        <f>C382*E382</f>
        <v>0</v>
      </c>
      <c r="H382" s="39">
        <f>C382*F382</f>
        <v>0</v>
      </c>
      <c r="I382" s="145"/>
    </row>
    <row r="383" spans="1:9">
      <c r="A383" s="111"/>
      <c r="B383" s="139" t="s">
        <v>425</v>
      </c>
      <c r="C383" s="143">
        <f>11*0.125*PI()</f>
        <v>4.3196898986859651</v>
      </c>
      <c r="D383" s="144" t="s">
        <v>361</v>
      </c>
      <c r="E383" s="39"/>
      <c r="F383" s="39"/>
      <c r="G383" s="39">
        <f>C383*E383</f>
        <v>0</v>
      </c>
      <c r="H383" s="39">
        <f>C383*F383</f>
        <v>0</v>
      </c>
      <c r="I383" s="145"/>
    </row>
    <row r="384" spans="1:9">
      <c r="A384" s="141"/>
      <c r="B384" s="142"/>
      <c r="C384" s="143"/>
      <c r="D384" s="144"/>
      <c r="E384" s="39"/>
      <c r="F384" s="39"/>
      <c r="G384" s="39">
        <v>0</v>
      </c>
      <c r="H384" s="39">
        <v>0</v>
      </c>
      <c r="I384" s="145"/>
    </row>
    <row r="385" spans="1:9" ht="27.6">
      <c r="A385" s="146"/>
      <c r="B385" s="142" t="s">
        <v>430</v>
      </c>
      <c r="C385" s="143"/>
      <c r="D385" s="144"/>
      <c r="E385" s="39"/>
      <c r="F385" s="39"/>
      <c r="G385" s="39">
        <v>0</v>
      </c>
      <c r="H385" s="39">
        <v>0</v>
      </c>
      <c r="I385" s="39"/>
    </row>
    <row r="386" spans="1:9">
      <c r="A386" s="146"/>
      <c r="B386" s="142" t="s">
        <v>431</v>
      </c>
      <c r="C386" s="143">
        <v>2</v>
      </c>
      <c r="D386" s="144" t="s">
        <v>294</v>
      </c>
      <c r="E386" s="39"/>
      <c r="F386" s="39"/>
      <c r="G386" s="39">
        <f>C386*E386</f>
        <v>0</v>
      </c>
      <c r="H386" s="39">
        <f>C386*F386</f>
        <v>0</v>
      </c>
      <c r="I386" s="145"/>
    </row>
    <row r="387" spans="1:9">
      <c r="A387" s="146"/>
      <c r="B387" s="142" t="s">
        <v>432</v>
      </c>
      <c r="C387" s="143">
        <v>1</v>
      </c>
      <c r="D387" s="144" t="s">
        <v>294</v>
      </c>
      <c r="E387" s="39"/>
      <c r="F387" s="39"/>
      <c r="G387" s="39">
        <f>C387*E387</f>
        <v>0</v>
      </c>
      <c r="H387" s="39">
        <f>C387*F387</f>
        <v>0</v>
      </c>
      <c r="I387" s="145"/>
    </row>
    <row r="388" spans="1:9">
      <c r="A388" s="146"/>
      <c r="B388" s="142"/>
      <c r="C388" s="143"/>
      <c r="D388" s="144"/>
      <c r="E388" s="39"/>
      <c r="F388" s="39"/>
      <c r="G388" s="39">
        <v>0</v>
      </c>
      <c r="H388" s="39">
        <v>0</v>
      </c>
      <c r="I388" s="145"/>
    </row>
    <row r="389" spans="1:9">
      <c r="A389" s="146"/>
      <c r="B389" s="142" t="s">
        <v>433</v>
      </c>
      <c r="C389" s="143"/>
      <c r="D389" s="144"/>
      <c r="E389" s="39"/>
      <c r="F389" s="39"/>
      <c r="G389" s="39">
        <v>0</v>
      </c>
      <c r="H389" s="39">
        <v>0</v>
      </c>
      <c r="I389" s="39"/>
    </row>
    <row r="390" spans="1:9">
      <c r="A390" s="146"/>
      <c r="B390" s="142" t="s">
        <v>431</v>
      </c>
      <c r="C390" s="143">
        <v>2</v>
      </c>
      <c r="D390" s="144" t="s">
        <v>294</v>
      </c>
      <c r="E390" s="39"/>
      <c r="F390" s="39"/>
      <c r="G390" s="39">
        <f>C390*E390</f>
        <v>0</v>
      </c>
      <c r="H390" s="39">
        <f>C390*F390</f>
        <v>0</v>
      </c>
      <c r="I390" s="145"/>
    </row>
    <row r="391" spans="1:9">
      <c r="A391" s="146"/>
      <c r="B391" s="142" t="s">
        <v>434</v>
      </c>
      <c r="C391" s="143">
        <v>1</v>
      </c>
      <c r="D391" s="144" t="s">
        <v>294</v>
      </c>
      <c r="E391" s="39"/>
      <c r="F391" s="39"/>
      <c r="G391" s="39">
        <f>C391*E391</f>
        <v>0</v>
      </c>
      <c r="H391" s="39">
        <f>C391*F391</f>
        <v>0</v>
      </c>
      <c r="I391" s="145"/>
    </row>
    <row r="392" spans="1:9">
      <c r="A392" s="146"/>
      <c r="B392" s="142"/>
      <c r="C392" s="143"/>
      <c r="D392" s="144"/>
      <c r="E392" s="39"/>
      <c r="F392" s="39"/>
      <c r="G392" s="39"/>
      <c r="H392" s="39"/>
      <c r="I392" s="145"/>
    </row>
    <row r="393" spans="1:9" ht="27.6">
      <c r="A393" s="146"/>
      <c r="B393" s="142" t="s">
        <v>435</v>
      </c>
      <c r="C393" s="143"/>
      <c r="D393" s="144"/>
      <c r="E393" s="39"/>
      <c r="F393" s="39"/>
      <c r="G393" s="39">
        <v>0</v>
      </c>
      <c r="H393" s="39">
        <v>0</v>
      </c>
      <c r="I393" s="39"/>
    </row>
    <row r="394" spans="1:9">
      <c r="A394" s="146"/>
      <c r="B394" s="142" t="s">
        <v>436</v>
      </c>
      <c r="C394" s="143">
        <v>1</v>
      </c>
      <c r="D394" s="144" t="s">
        <v>294</v>
      </c>
      <c r="E394" s="39"/>
      <c r="F394" s="39"/>
      <c r="G394" s="39">
        <f>C394*E394</f>
        <v>0</v>
      </c>
      <c r="H394" s="39">
        <f>C394*F394</f>
        <v>0</v>
      </c>
      <c r="I394" s="145"/>
    </row>
    <row r="395" spans="1:9">
      <c r="A395" s="146"/>
      <c r="B395" s="142" t="s">
        <v>437</v>
      </c>
      <c r="C395" s="143">
        <v>1</v>
      </c>
      <c r="D395" s="144" t="s">
        <v>294</v>
      </c>
      <c r="E395" s="39"/>
      <c r="F395" s="39"/>
      <c r="G395" s="39">
        <f>C395*E395</f>
        <v>0</v>
      </c>
      <c r="H395" s="39">
        <f>C395*F395</f>
        <v>0</v>
      </c>
      <c r="I395" s="145"/>
    </row>
    <row r="396" spans="1:9">
      <c r="A396" s="146"/>
      <c r="B396" s="142" t="s">
        <v>438</v>
      </c>
      <c r="C396" s="143">
        <v>1</v>
      </c>
      <c r="D396" s="144" t="s">
        <v>294</v>
      </c>
      <c r="E396" s="39"/>
      <c r="F396" s="39"/>
      <c r="G396" s="39">
        <f>C396*E396</f>
        <v>0</v>
      </c>
      <c r="H396" s="39">
        <f>C396*F396</f>
        <v>0</v>
      </c>
      <c r="I396" s="145"/>
    </row>
    <row r="397" spans="1:9">
      <c r="A397" s="73"/>
      <c r="B397" s="139"/>
      <c r="C397" s="143"/>
      <c r="D397" s="144"/>
      <c r="E397" s="39"/>
      <c r="F397" s="39"/>
      <c r="G397" s="39">
        <v>0</v>
      </c>
      <c r="H397" s="39">
        <v>0</v>
      </c>
      <c r="I397" s="145"/>
    </row>
    <row r="398" spans="1:9" ht="41.4">
      <c r="A398" s="111"/>
      <c r="B398" s="142" t="s">
        <v>439</v>
      </c>
      <c r="C398" s="73">
        <v>3</v>
      </c>
      <c r="D398" s="74" t="s">
        <v>294</v>
      </c>
      <c r="E398" s="39"/>
      <c r="F398" s="39"/>
      <c r="G398" s="39">
        <f>C398*E398</f>
        <v>0</v>
      </c>
      <c r="H398" s="39">
        <f>C398*F398</f>
        <v>0</v>
      </c>
      <c r="I398" s="84"/>
    </row>
    <row r="399" spans="1:9">
      <c r="A399" s="111"/>
      <c r="B399" s="74"/>
      <c r="C399" s="73"/>
      <c r="D399" s="74"/>
      <c r="E399" s="39"/>
      <c r="F399" s="39"/>
      <c r="G399" s="39">
        <v>0</v>
      </c>
      <c r="H399" s="39">
        <v>0</v>
      </c>
      <c r="I399" s="84"/>
    </row>
    <row r="400" spans="1:9">
      <c r="A400" s="111"/>
      <c r="B400" s="72" t="s">
        <v>440</v>
      </c>
      <c r="C400" s="73"/>
      <c r="D400" s="74"/>
      <c r="E400" s="39"/>
      <c r="F400" s="39"/>
      <c r="G400" s="39">
        <v>0</v>
      </c>
      <c r="H400" s="39">
        <v>0</v>
      </c>
      <c r="I400" s="84"/>
    </row>
    <row r="401" spans="1:9">
      <c r="A401" s="111"/>
      <c r="B401" s="72" t="s">
        <v>424</v>
      </c>
      <c r="C401" s="143">
        <v>2</v>
      </c>
      <c r="D401" s="144" t="s">
        <v>294</v>
      </c>
      <c r="E401" s="39"/>
      <c r="F401" s="39"/>
      <c r="G401" s="39">
        <f>C401*E401</f>
        <v>0</v>
      </c>
      <c r="H401" s="39">
        <f>C401*F401</f>
        <v>0</v>
      </c>
      <c r="I401" s="145"/>
    </row>
    <row r="402" spans="1:9">
      <c r="A402" s="111"/>
      <c r="B402" s="139" t="s">
        <v>425</v>
      </c>
      <c r="C402" s="143">
        <v>1</v>
      </c>
      <c r="D402" s="144" t="s">
        <v>294</v>
      </c>
      <c r="E402" s="39"/>
      <c r="F402" s="39"/>
      <c r="G402" s="39">
        <f>C402*E402</f>
        <v>0</v>
      </c>
      <c r="H402" s="39">
        <f>C402*F402</f>
        <v>0</v>
      </c>
      <c r="I402" s="145"/>
    </row>
    <row r="403" spans="1:9">
      <c r="A403" s="111"/>
      <c r="B403" s="139"/>
      <c r="C403" s="143"/>
      <c r="D403" s="144"/>
      <c r="E403" s="39"/>
      <c r="F403" s="39"/>
      <c r="G403" s="39">
        <v>0</v>
      </c>
      <c r="H403" s="39">
        <v>0</v>
      </c>
      <c r="I403" s="145"/>
    </row>
    <row r="404" spans="1:9" ht="27.6">
      <c r="A404" s="125"/>
      <c r="B404" s="147" t="s">
        <v>441</v>
      </c>
      <c r="C404" s="80">
        <v>1</v>
      </c>
      <c r="D404" s="81" t="s">
        <v>245</v>
      </c>
      <c r="E404" s="48"/>
      <c r="F404" s="48"/>
      <c r="G404" s="39">
        <f>C404*E404</f>
        <v>0</v>
      </c>
      <c r="H404" s="39">
        <f>C404*F404</f>
        <v>0</v>
      </c>
      <c r="I404" s="62" t="s">
        <v>342</v>
      </c>
    </row>
    <row r="405" spans="1:9">
      <c r="A405" s="125"/>
      <c r="B405" s="147"/>
      <c r="C405" s="80"/>
      <c r="D405" s="81"/>
      <c r="E405" s="39"/>
      <c r="F405" s="39"/>
      <c r="G405" s="39">
        <v>0</v>
      </c>
      <c r="H405" s="39">
        <v>0</v>
      </c>
      <c r="I405" s="62"/>
    </row>
    <row r="406" spans="1:9" ht="27.6">
      <c r="A406" s="80"/>
      <c r="B406" s="77" t="s">
        <v>442</v>
      </c>
      <c r="C406" s="94">
        <v>1</v>
      </c>
      <c r="D406" s="44" t="s">
        <v>245</v>
      </c>
      <c r="E406" s="48"/>
      <c r="F406" s="39"/>
      <c r="G406" s="39">
        <f>C406*E406</f>
        <v>0</v>
      </c>
      <c r="H406" s="39">
        <f>C406*F406</f>
        <v>0</v>
      </c>
      <c r="I406" s="81"/>
    </row>
    <row r="407" spans="1:9">
      <c r="A407" s="80"/>
      <c r="B407" s="77"/>
      <c r="C407" s="94"/>
      <c r="D407" s="44"/>
      <c r="E407" s="39"/>
      <c r="F407" s="39"/>
      <c r="G407" s="39">
        <v>0</v>
      </c>
      <c r="H407" s="39">
        <v>0</v>
      </c>
      <c r="I407" s="81"/>
    </row>
    <row r="408" spans="1:9" ht="82.8">
      <c r="A408" s="80"/>
      <c r="B408" s="77" t="s">
        <v>443</v>
      </c>
      <c r="C408" s="94">
        <v>1</v>
      </c>
      <c r="D408" s="44" t="s">
        <v>245</v>
      </c>
      <c r="E408" s="39"/>
      <c r="F408" s="39"/>
      <c r="G408" s="39">
        <f>C408*E408</f>
        <v>0</v>
      </c>
      <c r="H408" s="39">
        <f>C408*F408</f>
        <v>0</v>
      </c>
      <c r="I408" s="81"/>
    </row>
    <row r="409" spans="1:9">
      <c r="A409" s="148"/>
      <c r="B409" s="149"/>
      <c r="C409" s="150"/>
      <c r="D409" s="151"/>
      <c r="E409" s="39">
        <v>0</v>
      </c>
      <c r="F409" s="39">
        <v>0</v>
      </c>
      <c r="G409" s="39">
        <v>0</v>
      </c>
      <c r="H409" s="39">
        <v>0</v>
      </c>
      <c r="I409" s="39"/>
    </row>
    <row r="410" spans="1:9">
      <c r="A410" s="97"/>
      <c r="B410" s="121" t="s">
        <v>214</v>
      </c>
      <c r="C410" s="97"/>
      <c r="D410" s="97"/>
      <c r="E410" s="135"/>
      <c r="F410" s="135"/>
      <c r="G410" s="135">
        <f>SUM(G371:G409)</f>
        <v>0</v>
      </c>
      <c r="H410" s="135">
        <f>SUM(H371:H409)</f>
        <v>0</v>
      </c>
      <c r="I410" s="135"/>
    </row>
    <row r="411" spans="1:9">
      <c r="A411" s="73"/>
      <c r="B411" s="74"/>
      <c r="C411" s="73"/>
      <c r="D411" s="74"/>
      <c r="E411" s="74"/>
      <c r="F411" s="74"/>
      <c r="G411" s="74"/>
      <c r="H411" s="74"/>
      <c r="I411" s="74"/>
    </row>
    <row r="414" spans="1:9" ht="27.6">
      <c r="A414" s="11"/>
      <c r="B414" s="11" t="s">
        <v>211</v>
      </c>
      <c r="C414" s="11"/>
      <c r="D414" s="11"/>
      <c r="E414" s="11"/>
      <c r="F414" s="11" t="s">
        <v>212</v>
      </c>
      <c r="G414" s="11" t="s">
        <v>213</v>
      </c>
      <c r="H414" s="11" t="s">
        <v>222</v>
      </c>
    </row>
    <row r="415" spans="1:9" ht="15.6">
      <c r="A415" s="13"/>
      <c r="B415" s="152" t="s">
        <v>223</v>
      </c>
      <c r="C415" s="153"/>
      <c r="D415" s="153"/>
      <c r="E415" s="153"/>
      <c r="F415" s="153"/>
      <c r="G415" s="153"/>
      <c r="H415" s="153"/>
    </row>
    <row r="416" spans="1:9">
      <c r="A416" s="14"/>
      <c r="B416" s="14" t="s">
        <v>224</v>
      </c>
      <c r="C416" s="15"/>
      <c r="D416" s="15"/>
      <c r="E416" s="15"/>
      <c r="F416" s="15"/>
      <c r="G416" s="15"/>
      <c r="H416" s="15"/>
    </row>
    <row r="417" spans="1:8">
      <c r="A417" s="16" t="s">
        <v>225</v>
      </c>
      <c r="B417" s="12" t="s">
        <v>226</v>
      </c>
      <c r="C417" s="17"/>
      <c r="D417" s="17"/>
      <c r="E417" s="17"/>
      <c r="F417" s="17">
        <f>G43</f>
        <v>0</v>
      </c>
      <c r="G417" s="17">
        <f>H43</f>
        <v>0</v>
      </c>
      <c r="H417" s="17">
        <f>F417+G417</f>
        <v>0</v>
      </c>
    </row>
    <row r="418" spans="1:8">
      <c r="A418" s="16" t="s">
        <v>227</v>
      </c>
      <c r="B418" s="12" t="s">
        <v>228</v>
      </c>
      <c r="C418" s="17"/>
      <c r="D418" s="17"/>
      <c r="E418" s="17"/>
      <c r="F418" s="17">
        <f>G65</f>
        <v>0</v>
      </c>
      <c r="G418" s="17">
        <f>H65</f>
        <v>0</v>
      </c>
      <c r="H418" s="17">
        <f>F418+G418</f>
        <v>0</v>
      </c>
    </row>
    <row r="419" spans="1:8">
      <c r="A419" s="16"/>
      <c r="B419" s="12" t="s">
        <v>214</v>
      </c>
      <c r="C419" s="18"/>
      <c r="D419" s="18"/>
      <c r="E419" s="18"/>
      <c r="F419" s="18">
        <f>SUM(F417:F418)</f>
        <v>0</v>
      </c>
      <c r="G419" s="18">
        <f>SUM(G417:G418)</f>
        <v>0</v>
      </c>
      <c r="H419" s="18">
        <f>F419+G419</f>
        <v>0</v>
      </c>
    </row>
    <row r="420" spans="1:8">
      <c r="A420" s="16"/>
      <c r="C420" s="17"/>
      <c r="D420" s="17"/>
      <c r="E420" s="17"/>
      <c r="F420" s="17"/>
      <c r="G420" s="17"/>
      <c r="H420" s="17"/>
    </row>
    <row r="421" spans="1:8">
      <c r="A421" s="14"/>
      <c r="B421" s="14" t="s">
        <v>229</v>
      </c>
      <c r="C421" s="15"/>
      <c r="D421" s="15"/>
      <c r="E421" s="15"/>
      <c r="F421" s="15"/>
      <c r="G421" s="15"/>
      <c r="H421" s="15"/>
    </row>
    <row r="422" spans="1:8">
      <c r="A422" s="16" t="s">
        <v>230</v>
      </c>
      <c r="B422" s="12" t="s">
        <v>231</v>
      </c>
      <c r="C422" s="17"/>
      <c r="D422" s="17"/>
      <c r="E422" s="17"/>
      <c r="F422" s="17">
        <f>G167</f>
        <v>0</v>
      </c>
      <c r="G422" s="17">
        <f>H167</f>
        <v>0</v>
      </c>
      <c r="H422" s="17">
        <f>F422+G422</f>
        <v>0</v>
      </c>
    </row>
    <row r="423" spans="1:8">
      <c r="A423" s="16" t="s">
        <v>232</v>
      </c>
      <c r="B423" s="12" t="s">
        <v>233</v>
      </c>
      <c r="C423" s="17"/>
      <c r="D423" s="17"/>
      <c r="E423" s="17"/>
      <c r="F423" s="17">
        <f>G227</f>
        <v>0</v>
      </c>
      <c r="G423" s="17">
        <f>H227</f>
        <v>0</v>
      </c>
      <c r="H423" s="17">
        <f t="shared" ref="H423:H425" si="2">F423+G423</f>
        <v>0</v>
      </c>
    </row>
    <row r="424" spans="1:8">
      <c r="A424" s="16" t="s">
        <v>234</v>
      </c>
      <c r="B424" s="12" t="s">
        <v>235</v>
      </c>
      <c r="C424" s="17"/>
      <c r="D424" s="17"/>
      <c r="E424" s="17"/>
      <c r="F424" s="17">
        <f>G363</f>
        <v>0</v>
      </c>
      <c r="G424" s="17">
        <f>H363</f>
        <v>0</v>
      </c>
      <c r="H424" s="17">
        <f t="shared" si="2"/>
        <v>0</v>
      </c>
    </row>
    <row r="425" spans="1:8">
      <c r="A425" s="16" t="s">
        <v>236</v>
      </c>
      <c r="B425" s="12" t="s">
        <v>237</v>
      </c>
      <c r="C425" s="17"/>
      <c r="D425" s="17"/>
      <c r="E425" s="17"/>
      <c r="F425" s="17">
        <f>G410</f>
        <v>0</v>
      </c>
      <c r="G425" s="17">
        <f>H410</f>
        <v>0</v>
      </c>
      <c r="H425" s="17">
        <f t="shared" si="2"/>
        <v>0</v>
      </c>
    </row>
    <row r="426" spans="1:8">
      <c r="A426" s="16"/>
      <c r="B426" s="12" t="s">
        <v>214</v>
      </c>
      <c r="C426" s="18"/>
      <c r="D426" s="18"/>
      <c r="E426" s="18"/>
      <c r="F426" s="18">
        <f>SUM(F422:F425)</f>
        <v>0</v>
      </c>
      <c r="G426" s="18">
        <f>SUM(G422:G425)</f>
        <v>0</v>
      </c>
      <c r="H426" s="18">
        <f>SUM(H422:H425)</f>
        <v>0</v>
      </c>
    </row>
    <row r="427" spans="1:8">
      <c r="A427" s="16"/>
      <c r="C427" s="17"/>
      <c r="D427" s="17"/>
      <c r="E427" s="17"/>
      <c r="F427" s="17"/>
      <c r="G427" s="17"/>
      <c r="H427" s="17"/>
    </row>
    <row r="428" spans="1:8" ht="15.6">
      <c r="A428" s="13"/>
      <c r="B428" s="13" t="s">
        <v>238</v>
      </c>
      <c r="C428" s="19"/>
      <c r="D428" s="19"/>
      <c r="E428" s="19"/>
      <c r="F428" s="19">
        <f>F419+F426</f>
        <v>0</v>
      </c>
      <c r="G428" s="19">
        <f>G419+G426</f>
        <v>0</v>
      </c>
      <c r="H428" s="19">
        <f>H419+H426</f>
        <v>0</v>
      </c>
    </row>
    <row r="430" spans="1:8">
      <c r="B430" s="20"/>
    </row>
  </sheetData>
  <mergeCells count="6">
    <mergeCell ref="A8:D8"/>
    <mergeCell ref="A5:D5"/>
    <mergeCell ref="A6:D6"/>
    <mergeCell ref="A7:D7"/>
    <mergeCell ref="A2:D2"/>
    <mergeCell ref="A3:D3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L118"/>
  <sheetViews>
    <sheetView topLeftCell="B1" workbookViewId="0">
      <selection activeCell="B11" sqref="B11"/>
    </sheetView>
  </sheetViews>
  <sheetFormatPr defaultRowHeight="14.4"/>
  <cols>
    <col min="1" max="1" width="5.6640625" style="214" customWidth="1"/>
    <col min="2" max="2" width="100.6640625" style="215" customWidth="1"/>
    <col min="3" max="3" width="6.6640625" style="216" customWidth="1"/>
    <col min="4" max="4" width="6.6640625" style="217" customWidth="1"/>
    <col min="5" max="5" width="10.5546875" style="217" customWidth="1"/>
    <col min="6" max="6" width="10.6640625" style="218" customWidth="1"/>
    <col min="7" max="8" width="10.6640625" customWidth="1"/>
    <col min="9" max="9" width="12.6640625" customWidth="1"/>
    <col min="11" max="12" width="8.88671875" style="294"/>
    <col min="257" max="257" width="5.6640625" customWidth="1"/>
    <col min="258" max="258" width="100.6640625" customWidth="1"/>
    <col min="259" max="260" width="6.6640625" customWidth="1"/>
    <col min="261" max="261" width="10.5546875" customWidth="1"/>
    <col min="262" max="264" width="10.6640625" customWidth="1"/>
    <col min="265" max="265" width="12.6640625" customWidth="1"/>
    <col min="513" max="513" width="5.6640625" customWidth="1"/>
    <col min="514" max="514" width="100.6640625" customWidth="1"/>
    <col min="515" max="516" width="6.6640625" customWidth="1"/>
    <col min="517" max="517" width="10.5546875" customWidth="1"/>
    <col min="518" max="520" width="10.6640625" customWidth="1"/>
    <col min="521" max="521" width="12.6640625" customWidth="1"/>
    <col min="769" max="769" width="5.6640625" customWidth="1"/>
    <col min="770" max="770" width="100.6640625" customWidth="1"/>
    <col min="771" max="772" width="6.6640625" customWidth="1"/>
    <col min="773" max="773" width="10.5546875" customWidth="1"/>
    <col min="774" max="776" width="10.6640625" customWidth="1"/>
    <col min="777" max="777" width="12.6640625" customWidth="1"/>
    <col min="1025" max="1025" width="5.6640625" customWidth="1"/>
    <col min="1026" max="1026" width="100.6640625" customWidth="1"/>
    <col min="1027" max="1028" width="6.6640625" customWidth="1"/>
    <col min="1029" max="1029" width="10.5546875" customWidth="1"/>
    <col min="1030" max="1032" width="10.6640625" customWidth="1"/>
    <col min="1033" max="1033" width="12.6640625" customWidth="1"/>
    <col min="1281" max="1281" width="5.6640625" customWidth="1"/>
    <col min="1282" max="1282" width="100.6640625" customWidth="1"/>
    <col min="1283" max="1284" width="6.6640625" customWidth="1"/>
    <col min="1285" max="1285" width="10.5546875" customWidth="1"/>
    <col min="1286" max="1288" width="10.6640625" customWidth="1"/>
    <col min="1289" max="1289" width="12.6640625" customWidth="1"/>
    <col min="1537" max="1537" width="5.6640625" customWidth="1"/>
    <col min="1538" max="1538" width="100.6640625" customWidth="1"/>
    <col min="1539" max="1540" width="6.6640625" customWidth="1"/>
    <col min="1541" max="1541" width="10.5546875" customWidth="1"/>
    <col min="1542" max="1544" width="10.6640625" customWidth="1"/>
    <col min="1545" max="1545" width="12.6640625" customWidth="1"/>
    <col min="1793" max="1793" width="5.6640625" customWidth="1"/>
    <col min="1794" max="1794" width="100.6640625" customWidth="1"/>
    <col min="1795" max="1796" width="6.6640625" customWidth="1"/>
    <col min="1797" max="1797" width="10.5546875" customWidth="1"/>
    <col min="1798" max="1800" width="10.6640625" customWidth="1"/>
    <col min="1801" max="1801" width="12.6640625" customWidth="1"/>
    <col min="2049" max="2049" width="5.6640625" customWidth="1"/>
    <col min="2050" max="2050" width="100.6640625" customWidth="1"/>
    <col min="2051" max="2052" width="6.6640625" customWidth="1"/>
    <col min="2053" max="2053" width="10.5546875" customWidth="1"/>
    <col min="2054" max="2056" width="10.6640625" customWidth="1"/>
    <col min="2057" max="2057" width="12.6640625" customWidth="1"/>
    <col min="2305" max="2305" width="5.6640625" customWidth="1"/>
    <col min="2306" max="2306" width="100.6640625" customWidth="1"/>
    <col min="2307" max="2308" width="6.6640625" customWidth="1"/>
    <col min="2309" max="2309" width="10.5546875" customWidth="1"/>
    <col min="2310" max="2312" width="10.6640625" customWidth="1"/>
    <col min="2313" max="2313" width="12.6640625" customWidth="1"/>
    <col min="2561" max="2561" width="5.6640625" customWidth="1"/>
    <col min="2562" max="2562" width="100.6640625" customWidth="1"/>
    <col min="2563" max="2564" width="6.6640625" customWidth="1"/>
    <col min="2565" max="2565" width="10.5546875" customWidth="1"/>
    <col min="2566" max="2568" width="10.6640625" customWidth="1"/>
    <col min="2569" max="2569" width="12.6640625" customWidth="1"/>
    <col min="2817" max="2817" width="5.6640625" customWidth="1"/>
    <col min="2818" max="2818" width="100.6640625" customWidth="1"/>
    <col min="2819" max="2820" width="6.6640625" customWidth="1"/>
    <col min="2821" max="2821" width="10.5546875" customWidth="1"/>
    <col min="2822" max="2824" width="10.6640625" customWidth="1"/>
    <col min="2825" max="2825" width="12.6640625" customWidth="1"/>
    <col min="3073" max="3073" width="5.6640625" customWidth="1"/>
    <col min="3074" max="3074" width="100.6640625" customWidth="1"/>
    <col min="3075" max="3076" width="6.6640625" customWidth="1"/>
    <col min="3077" max="3077" width="10.5546875" customWidth="1"/>
    <col min="3078" max="3080" width="10.6640625" customWidth="1"/>
    <col min="3081" max="3081" width="12.6640625" customWidth="1"/>
    <col min="3329" max="3329" width="5.6640625" customWidth="1"/>
    <col min="3330" max="3330" width="100.6640625" customWidth="1"/>
    <col min="3331" max="3332" width="6.6640625" customWidth="1"/>
    <col min="3333" max="3333" width="10.5546875" customWidth="1"/>
    <col min="3334" max="3336" width="10.6640625" customWidth="1"/>
    <col min="3337" max="3337" width="12.6640625" customWidth="1"/>
    <col min="3585" max="3585" width="5.6640625" customWidth="1"/>
    <col min="3586" max="3586" width="100.6640625" customWidth="1"/>
    <col min="3587" max="3588" width="6.6640625" customWidth="1"/>
    <col min="3589" max="3589" width="10.5546875" customWidth="1"/>
    <col min="3590" max="3592" width="10.6640625" customWidth="1"/>
    <col min="3593" max="3593" width="12.6640625" customWidth="1"/>
    <col min="3841" max="3841" width="5.6640625" customWidth="1"/>
    <col min="3842" max="3842" width="100.6640625" customWidth="1"/>
    <col min="3843" max="3844" width="6.6640625" customWidth="1"/>
    <col min="3845" max="3845" width="10.5546875" customWidth="1"/>
    <col min="3846" max="3848" width="10.6640625" customWidth="1"/>
    <col min="3849" max="3849" width="12.6640625" customWidth="1"/>
    <col min="4097" max="4097" width="5.6640625" customWidth="1"/>
    <col min="4098" max="4098" width="100.6640625" customWidth="1"/>
    <col min="4099" max="4100" width="6.6640625" customWidth="1"/>
    <col min="4101" max="4101" width="10.5546875" customWidth="1"/>
    <col min="4102" max="4104" width="10.6640625" customWidth="1"/>
    <col min="4105" max="4105" width="12.6640625" customWidth="1"/>
    <col min="4353" max="4353" width="5.6640625" customWidth="1"/>
    <col min="4354" max="4354" width="100.6640625" customWidth="1"/>
    <col min="4355" max="4356" width="6.6640625" customWidth="1"/>
    <col min="4357" max="4357" width="10.5546875" customWidth="1"/>
    <col min="4358" max="4360" width="10.6640625" customWidth="1"/>
    <col min="4361" max="4361" width="12.6640625" customWidth="1"/>
    <col min="4609" max="4609" width="5.6640625" customWidth="1"/>
    <col min="4610" max="4610" width="100.6640625" customWidth="1"/>
    <col min="4611" max="4612" width="6.6640625" customWidth="1"/>
    <col min="4613" max="4613" width="10.5546875" customWidth="1"/>
    <col min="4614" max="4616" width="10.6640625" customWidth="1"/>
    <col min="4617" max="4617" width="12.6640625" customWidth="1"/>
    <col min="4865" max="4865" width="5.6640625" customWidth="1"/>
    <col min="4866" max="4866" width="100.6640625" customWidth="1"/>
    <col min="4867" max="4868" width="6.6640625" customWidth="1"/>
    <col min="4869" max="4869" width="10.5546875" customWidth="1"/>
    <col min="4870" max="4872" width="10.6640625" customWidth="1"/>
    <col min="4873" max="4873" width="12.6640625" customWidth="1"/>
    <col min="5121" max="5121" width="5.6640625" customWidth="1"/>
    <col min="5122" max="5122" width="100.6640625" customWidth="1"/>
    <col min="5123" max="5124" width="6.6640625" customWidth="1"/>
    <col min="5125" max="5125" width="10.5546875" customWidth="1"/>
    <col min="5126" max="5128" width="10.6640625" customWidth="1"/>
    <col min="5129" max="5129" width="12.6640625" customWidth="1"/>
    <col min="5377" max="5377" width="5.6640625" customWidth="1"/>
    <col min="5378" max="5378" width="100.6640625" customWidth="1"/>
    <col min="5379" max="5380" width="6.6640625" customWidth="1"/>
    <col min="5381" max="5381" width="10.5546875" customWidth="1"/>
    <col min="5382" max="5384" width="10.6640625" customWidth="1"/>
    <col min="5385" max="5385" width="12.6640625" customWidth="1"/>
    <col min="5633" max="5633" width="5.6640625" customWidth="1"/>
    <col min="5634" max="5634" width="100.6640625" customWidth="1"/>
    <col min="5635" max="5636" width="6.6640625" customWidth="1"/>
    <col min="5637" max="5637" width="10.5546875" customWidth="1"/>
    <col min="5638" max="5640" width="10.6640625" customWidth="1"/>
    <col min="5641" max="5641" width="12.6640625" customWidth="1"/>
    <col min="5889" max="5889" width="5.6640625" customWidth="1"/>
    <col min="5890" max="5890" width="100.6640625" customWidth="1"/>
    <col min="5891" max="5892" width="6.6640625" customWidth="1"/>
    <col min="5893" max="5893" width="10.5546875" customWidth="1"/>
    <col min="5894" max="5896" width="10.6640625" customWidth="1"/>
    <col min="5897" max="5897" width="12.6640625" customWidth="1"/>
    <col min="6145" max="6145" width="5.6640625" customWidth="1"/>
    <col min="6146" max="6146" width="100.6640625" customWidth="1"/>
    <col min="6147" max="6148" width="6.6640625" customWidth="1"/>
    <col min="6149" max="6149" width="10.5546875" customWidth="1"/>
    <col min="6150" max="6152" width="10.6640625" customWidth="1"/>
    <col min="6153" max="6153" width="12.6640625" customWidth="1"/>
    <col min="6401" max="6401" width="5.6640625" customWidth="1"/>
    <col min="6402" max="6402" width="100.6640625" customWidth="1"/>
    <col min="6403" max="6404" width="6.6640625" customWidth="1"/>
    <col min="6405" max="6405" width="10.5546875" customWidth="1"/>
    <col min="6406" max="6408" width="10.6640625" customWidth="1"/>
    <col min="6409" max="6409" width="12.6640625" customWidth="1"/>
    <col min="6657" max="6657" width="5.6640625" customWidth="1"/>
    <col min="6658" max="6658" width="100.6640625" customWidth="1"/>
    <col min="6659" max="6660" width="6.6640625" customWidth="1"/>
    <col min="6661" max="6661" width="10.5546875" customWidth="1"/>
    <col min="6662" max="6664" width="10.6640625" customWidth="1"/>
    <col min="6665" max="6665" width="12.6640625" customWidth="1"/>
    <col min="6913" max="6913" width="5.6640625" customWidth="1"/>
    <col min="6914" max="6914" width="100.6640625" customWidth="1"/>
    <col min="6915" max="6916" width="6.6640625" customWidth="1"/>
    <col min="6917" max="6917" width="10.5546875" customWidth="1"/>
    <col min="6918" max="6920" width="10.6640625" customWidth="1"/>
    <col min="6921" max="6921" width="12.6640625" customWidth="1"/>
    <col min="7169" max="7169" width="5.6640625" customWidth="1"/>
    <col min="7170" max="7170" width="100.6640625" customWidth="1"/>
    <col min="7171" max="7172" width="6.6640625" customWidth="1"/>
    <col min="7173" max="7173" width="10.5546875" customWidth="1"/>
    <col min="7174" max="7176" width="10.6640625" customWidth="1"/>
    <col min="7177" max="7177" width="12.6640625" customWidth="1"/>
    <col min="7425" max="7425" width="5.6640625" customWidth="1"/>
    <col min="7426" max="7426" width="100.6640625" customWidth="1"/>
    <col min="7427" max="7428" width="6.6640625" customWidth="1"/>
    <col min="7429" max="7429" width="10.5546875" customWidth="1"/>
    <col min="7430" max="7432" width="10.6640625" customWidth="1"/>
    <col min="7433" max="7433" width="12.6640625" customWidth="1"/>
    <col min="7681" max="7681" width="5.6640625" customWidth="1"/>
    <col min="7682" max="7682" width="100.6640625" customWidth="1"/>
    <col min="7683" max="7684" width="6.6640625" customWidth="1"/>
    <col min="7685" max="7685" width="10.5546875" customWidth="1"/>
    <col min="7686" max="7688" width="10.6640625" customWidth="1"/>
    <col min="7689" max="7689" width="12.6640625" customWidth="1"/>
    <col min="7937" max="7937" width="5.6640625" customWidth="1"/>
    <col min="7938" max="7938" width="100.6640625" customWidth="1"/>
    <col min="7939" max="7940" width="6.6640625" customWidth="1"/>
    <col min="7941" max="7941" width="10.5546875" customWidth="1"/>
    <col min="7942" max="7944" width="10.6640625" customWidth="1"/>
    <col min="7945" max="7945" width="12.6640625" customWidth="1"/>
    <col min="8193" max="8193" width="5.6640625" customWidth="1"/>
    <col min="8194" max="8194" width="100.6640625" customWidth="1"/>
    <col min="8195" max="8196" width="6.6640625" customWidth="1"/>
    <col min="8197" max="8197" width="10.5546875" customWidth="1"/>
    <col min="8198" max="8200" width="10.6640625" customWidth="1"/>
    <col min="8201" max="8201" width="12.6640625" customWidth="1"/>
    <col min="8449" max="8449" width="5.6640625" customWidth="1"/>
    <col min="8450" max="8450" width="100.6640625" customWidth="1"/>
    <col min="8451" max="8452" width="6.6640625" customWidth="1"/>
    <col min="8453" max="8453" width="10.5546875" customWidth="1"/>
    <col min="8454" max="8456" width="10.6640625" customWidth="1"/>
    <col min="8457" max="8457" width="12.6640625" customWidth="1"/>
    <col min="8705" max="8705" width="5.6640625" customWidth="1"/>
    <col min="8706" max="8706" width="100.6640625" customWidth="1"/>
    <col min="8707" max="8708" width="6.6640625" customWidth="1"/>
    <col min="8709" max="8709" width="10.5546875" customWidth="1"/>
    <col min="8710" max="8712" width="10.6640625" customWidth="1"/>
    <col min="8713" max="8713" width="12.6640625" customWidth="1"/>
    <col min="8961" max="8961" width="5.6640625" customWidth="1"/>
    <col min="8962" max="8962" width="100.6640625" customWidth="1"/>
    <col min="8963" max="8964" width="6.6640625" customWidth="1"/>
    <col min="8965" max="8965" width="10.5546875" customWidth="1"/>
    <col min="8966" max="8968" width="10.6640625" customWidth="1"/>
    <col min="8969" max="8969" width="12.6640625" customWidth="1"/>
    <col min="9217" max="9217" width="5.6640625" customWidth="1"/>
    <col min="9218" max="9218" width="100.6640625" customWidth="1"/>
    <col min="9219" max="9220" width="6.6640625" customWidth="1"/>
    <col min="9221" max="9221" width="10.5546875" customWidth="1"/>
    <col min="9222" max="9224" width="10.6640625" customWidth="1"/>
    <col min="9225" max="9225" width="12.6640625" customWidth="1"/>
    <col min="9473" max="9473" width="5.6640625" customWidth="1"/>
    <col min="9474" max="9474" width="100.6640625" customWidth="1"/>
    <col min="9475" max="9476" width="6.6640625" customWidth="1"/>
    <col min="9477" max="9477" width="10.5546875" customWidth="1"/>
    <col min="9478" max="9480" width="10.6640625" customWidth="1"/>
    <col min="9481" max="9481" width="12.6640625" customWidth="1"/>
    <col min="9729" max="9729" width="5.6640625" customWidth="1"/>
    <col min="9730" max="9730" width="100.6640625" customWidth="1"/>
    <col min="9731" max="9732" width="6.6640625" customWidth="1"/>
    <col min="9733" max="9733" width="10.5546875" customWidth="1"/>
    <col min="9734" max="9736" width="10.6640625" customWidth="1"/>
    <col min="9737" max="9737" width="12.6640625" customWidth="1"/>
    <col min="9985" max="9985" width="5.6640625" customWidth="1"/>
    <col min="9986" max="9986" width="100.6640625" customWidth="1"/>
    <col min="9987" max="9988" width="6.6640625" customWidth="1"/>
    <col min="9989" max="9989" width="10.5546875" customWidth="1"/>
    <col min="9990" max="9992" width="10.6640625" customWidth="1"/>
    <col min="9993" max="9993" width="12.6640625" customWidth="1"/>
    <col min="10241" max="10241" width="5.6640625" customWidth="1"/>
    <col min="10242" max="10242" width="100.6640625" customWidth="1"/>
    <col min="10243" max="10244" width="6.6640625" customWidth="1"/>
    <col min="10245" max="10245" width="10.5546875" customWidth="1"/>
    <col min="10246" max="10248" width="10.6640625" customWidth="1"/>
    <col min="10249" max="10249" width="12.6640625" customWidth="1"/>
    <col min="10497" max="10497" width="5.6640625" customWidth="1"/>
    <col min="10498" max="10498" width="100.6640625" customWidth="1"/>
    <col min="10499" max="10500" width="6.6640625" customWidth="1"/>
    <col min="10501" max="10501" width="10.5546875" customWidth="1"/>
    <col min="10502" max="10504" width="10.6640625" customWidth="1"/>
    <col min="10505" max="10505" width="12.6640625" customWidth="1"/>
    <col min="10753" max="10753" width="5.6640625" customWidth="1"/>
    <col min="10754" max="10754" width="100.6640625" customWidth="1"/>
    <col min="10755" max="10756" width="6.6640625" customWidth="1"/>
    <col min="10757" max="10757" width="10.5546875" customWidth="1"/>
    <col min="10758" max="10760" width="10.6640625" customWidth="1"/>
    <col min="10761" max="10761" width="12.6640625" customWidth="1"/>
    <col min="11009" max="11009" width="5.6640625" customWidth="1"/>
    <col min="11010" max="11010" width="100.6640625" customWidth="1"/>
    <col min="11011" max="11012" width="6.6640625" customWidth="1"/>
    <col min="11013" max="11013" width="10.5546875" customWidth="1"/>
    <col min="11014" max="11016" width="10.6640625" customWidth="1"/>
    <col min="11017" max="11017" width="12.6640625" customWidth="1"/>
    <col min="11265" max="11265" width="5.6640625" customWidth="1"/>
    <col min="11266" max="11266" width="100.6640625" customWidth="1"/>
    <col min="11267" max="11268" width="6.6640625" customWidth="1"/>
    <col min="11269" max="11269" width="10.5546875" customWidth="1"/>
    <col min="11270" max="11272" width="10.6640625" customWidth="1"/>
    <col min="11273" max="11273" width="12.6640625" customWidth="1"/>
    <col min="11521" max="11521" width="5.6640625" customWidth="1"/>
    <col min="11522" max="11522" width="100.6640625" customWidth="1"/>
    <col min="11523" max="11524" width="6.6640625" customWidth="1"/>
    <col min="11525" max="11525" width="10.5546875" customWidth="1"/>
    <col min="11526" max="11528" width="10.6640625" customWidth="1"/>
    <col min="11529" max="11529" width="12.6640625" customWidth="1"/>
    <col min="11777" max="11777" width="5.6640625" customWidth="1"/>
    <col min="11778" max="11778" width="100.6640625" customWidth="1"/>
    <col min="11779" max="11780" width="6.6640625" customWidth="1"/>
    <col min="11781" max="11781" width="10.5546875" customWidth="1"/>
    <col min="11782" max="11784" width="10.6640625" customWidth="1"/>
    <col min="11785" max="11785" width="12.6640625" customWidth="1"/>
    <col min="12033" max="12033" width="5.6640625" customWidth="1"/>
    <col min="12034" max="12034" width="100.6640625" customWidth="1"/>
    <col min="12035" max="12036" width="6.6640625" customWidth="1"/>
    <col min="12037" max="12037" width="10.5546875" customWidth="1"/>
    <col min="12038" max="12040" width="10.6640625" customWidth="1"/>
    <col min="12041" max="12041" width="12.6640625" customWidth="1"/>
    <col min="12289" max="12289" width="5.6640625" customWidth="1"/>
    <col min="12290" max="12290" width="100.6640625" customWidth="1"/>
    <col min="12291" max="12292" width="6.6640625" customWidth="1"/>
    <col min="12293" max="12293" width="10.5546875" customWidth="1"/>
    <col min="12294" max="12296" width="10.6640625" customWidth="1"/>
    <col min="12297" max="12297" width="12.6640625" customWidth="1"/>
    <col min="12545" max="12545" width="5.6640625" customWidth="1"/>
    <col min="12546" max="12546" width="100.6640625" customWidth="1"/>
    <col min="12547" max="12548" width="6.6640625" customWidth="1"/>
    <col min="12549" max="12549" width="10.5546875" customWidth="1"/>
    <col min="12550" max="12552" width="10.6640625" customWidth="1"/>
    <col min="12553" max="12553" width="12.6640625" customWidth="1"/>
    <col min="12801" max="12801" width="5.6640625" customWidth="1"/>
    <col min="12802" max="12802" width="100.6640625" customWidth="1"/>
    <col min="12803" max="12804" width="6.6640625" customWidth="1"/>
    <col min="12805" max="12805" width="10.5546875" customWidth="1"/>
    <col min="12806" max="12808" width="10.6640625" customWidth="1"/>
    <col min="12809" max="12809" width="12.6640625" customWidth="1"/>
    <col min="13057" max="13057" width="5.6640625" customWidth="1"/>
    <col min="13058" max="13058" width="100.6640625" customWidth="1"/>
    <col min="13059" max="13060" width="6.6640625" customWidth="1"/>
    <col min="13061" max="13061" width="10.5546875" customWidth="1"/>
    <col min="13062" max="13064" width="10.6640625" customWidth="1"/>
    <col min="13065" max="13065" width="12.6640625" customWidth="1"/>
    <col min="13313" max="13313" width="5.6640625" customWidth="1"/>
    <col min="13314" max="13314" width="100.6640625" customWidth="1"/>
    <col min="13315" max="13316" width="6.6640625" customWidth="1"/>
    <col min="13317" max="13317" width="10.5546875" customWidth="1"/>
    <col min="13318" max="13320" width="10.6640625" customWidth="1"/>
    <col min="13321" max="13321" width="12.6640625" customWidth="1"/>
    <col min="13569" max="13569" width="5.6640625" customWidth="1"/>
    <col min="13570" max="13570" width="100.6640625" customWidth="1"/>
    <col min="13571" max="13572" width="6.6640625" customWidth="1"/>
    <col min="13573" max="13573" width="10.5546875" customWidth="1"/>
    <col min="13574" max="13576" width="10.6640625" customWidth="1"/>
    <col min="13577" max="13577" width="12.6640625" customWidth="1"/>
    <col min="13825" max="13825" width="5.6640625" customWidth="1"/>
    <col min="13826" max="13826" width="100.6640625" customWidth="1"/>
    <col min="13827" max="13828" width="6.6640625" customWidth="1"/>
    <col min="13829" max="13829" width="10.5546875" customWidth="1"/>
    <col min="13830" max="13832" width="10.6640625" customWidth="1"/>
    <col min="13833" max="13833" width="12.6640625" customWidth="1"/>
    <col min="14081" max="14081" width="5.6640625" customWidth="1"/>
    <col min="14082" max="14082" width="100.6640625" customWidth="1"/>
    <col min="14083" max="14084" width="6.6640625" customWidth="1"/>
    <col min="14085" max="14085" width="10.5546875" customWidth="1"/>
    <col min="14086" max="14088" width="10.6640625" customWidth="1"/>
    <col min="14089" max="14089" width="12.6640625" customWidth="1"/>
    <col min="14337" max="14337" width="5.6640625" customWidth="1"/>
    <col min="14338" max="14338" width="100.6640625" customWidth="1"/>
    <col min="14339" max="14340" width="6.6640625" customWidth="1"/>
    <col min="14341" max="14341" width="10.5546875" customWidth="1"/>
    <col min="14342" max="14344" width="10.6640625" customWidth="1"/>
    <col min="14345" max="14345" width="12.6640625" customWidth="1"/>
    <col min="14593" max="14593" width="5.6640625" customWidth="1"/>
    <col min="14594" max="14594" width="100.6640625" customWidth="1"/>
    <col min="14595" max="14596" width="6.6640625" customWidth="1"/>
    <col min="14597" max="14597" width="10.5546875" customWidth="1"/>
    <col min="14598" max="14600" width="10.6640625" customWidth="1"/>
    <col min="14601" max="14601" width="12.6640625" customWidth="1"/>
    <col min="14849" max="14849" width="5.6640625" customWidth="1"/>
    <col min="14850" max="14850" width="100.6640625" customWidth="1"/>
    <col min="14851" max="14852" width="6.6640625" customWidth="1"/>
    <col min="14853" max="14853" width="10.5546875" customWidth="1"/>
    <col min="14854" max="14856" width="10.6640625" customWidth="1"/>
    <col min="14857" max="14857" width="12.6640625" customWidth="1"/>
    <col min="15105" max="15105" width="5.6640625" customWidth="1"/>
    <col min="15106" max="15106" width="100.6640625" customWidth="1"/>
    <col min="15107" max="15108" width="6.6640625" customWidth="1"/>
    <col min="15109" max="15109" width="10.5546875" customWidth="1"/>
    <col min="15110" max="15112" width="10.6640625" customWidth="1"/>
    <col min="15113" max="15113" width="12.6640625" customWidth="1"/>
    <col min="15361" max="15361" width="5.6640625" customWidth="1"/>
    <col min="15362" max="15362" width="100.6640625" customWidth="1"/>
    <col min="15363" max="15364" width="6.6640625" customWidth="1"/>
    <col min="15365" max="15365" width="10.5546875" customWidth="1"/>
    <col min="15366" max="15368" width="10.6640625" customWidth="1"/>
    <col min="15369" max="15369" width="12.6640625" customWidth="1"/>
    <col min="15617" max="15617" width="5.6640625" customWidth="1"/>
    <col min="15618" max="15618" width="100.6640625" customWidth="1"/>
    <col min="15619" max="15620" width="6.6640625" customWidth="1"/>
    <col min="15621" max="15621" width="10.5546875" customWidth="1"/>
    <col min="15622" max="15624" width="10.6640625" customWidth="1"/>
    <col min="15625" max="15625" width="12.6640625" customWidth="1"/>
    <col min="15873" max="15873" width="5.6640625" customWidth="1"/>
    <col min="15874" max="15874" width="100.6640625" customWidth="1"/>
    <col min="15875" max="15876" width="6.6640625" customWidth="1"/>
    <col min="15877" max="15877" width="10.5546875" customWidth="1"/>
    <col min="15878" max="15880" width="10.6640625" customWidth="1"/>
    <col min="15881" max="15881" width="12.6640625" customWidth="1"/>
    <col min="16129" max="16129" width="5.6640625" customWidth="1"/>
    <col min="16130" max="16130" width="100.6640625" customWidth="1"/>
    <col min="16131" max="16132" width="6.6640625" customWidth="1"/>
    <col min="16133" max="16133" width="10.5546875" customWidth="1"/>
    <col min="16134" max="16136" width="10.6640625" customWidth="1"/>
    <col min="16137" max="16137" width="12.6640625" customWidth="1"/>
  </cols>
  <sheetData>
    <row r="1" spans="1:9" s="160" customFormat="1" ht="15" thickBot="1">
      <c r="A1" s="154" t="s">
        <v>448</v>
      </c>
      <c r="B1" s="155" t="s">
        <v>449</v>
      </c>
      <c r="C1" s="156" t="s">
        <v>450</v>
      </c>
      <c r="D1" s="156" t="s">
        <v>451</v>
      </c>
      <c r="E1" s="157" t="s">
        <v>452</v>
      </c>
      <c r="F1" s="158" t="s">
        <v>453</v>
      </c>
      <c r="G1" s="157" t="s">
        <v>454</v>
      </c>
      <c r="H1" s="159" t="s">
        <v>455</v>
      </c>
      <c r="I1" s="159" t="s">
        <v>456</v>
      </c>
    </row>
    <row r="2" spans="1:9" s="160" customFormat="1" ht="16.2" thickTop="1">
      <c r="A2" s="161"/>
      <c r="B2" s="162" t="s">
        <v>457</v>
      </c>
      <c r="C2" s="163"/>
      <c r="D2" s="163"/>
      <c r="E2" s="164"/>
      <c r="F2" s="165"/>
      <c r="G2" s="164"/>
      <c r="H2" s="166"/>
      <c r="I2" s="166"/>
    </row>
    <row r="3" spans="1:9" s="160" customFormat="1">
      <c r="A3" s="167" t="s">
        <v>458</v>
      </c>
      <c r="B3" s="168" t="s">
        <v>459</v>
      </c>
      <c r="C3" s="169"/>
      <c r="D3" s="170"/>
      <c r="E3" s="170"/>
      <c r="F3" s="171"/>
      <c r="G3" s="171"/>
      <c r="H3" s="172"/>
      <c r="I3" s="172"/>
    </row>
    <row r="4" spans="1:9" s="160" customFormat="1">
      <c r="A4" s="173" t="s">
        <v>460</v>
      </c>
      <c r="B4" s="174" t="s">
        <v>461</v>
      </c>
      <c r="C4" s="175">
        <v>3</v>
      </c>
      <c r="D4" s="176" t="s">
        <v>462</v>
      </c>
      <c r="E4" s="175"/>
      <c r="F4" s="177"/>
      <c r="G4" s="177">
        <f>SUM(C4*E4)</f>
        <v>0</v>
      </c>
      <c r="H4" s="178">
        <f>SUM(C4*F4)</f>
        <v>0</v>
      </c>
      <c r="I4" s="178">
        <f>SUM(G4,H4)</f>
        <v>0</v>
      </c>
    </row>
    <row r="5" spans="1:9" s="160" customFormat="1" ht="15.6">
      <c r="A5" s="161"/>
      <c r="B5" s="162"/>
      <c r="C5" s="163"/>
      <c r="D5" s="163"/>
      <c r="E5" s="164"/>
      <c r="F5" s="165"/>
      <c r="G5" s="164"/>
      <c r="H5" s="166"/>
      <c r="I5" s="166"/>
    </row>
    <row r="6" spans="1:9" s="160" customFormat="1">
      <c r="A6" s="167" t="s">
        <v>463</v>
      </c>
      <c r="B6" s="168" t="s">
        <v>464</v>
      </c>
      <c r="C6" s="169"/>
      <c r="D6" s="170"/>
      <c r="E6" s="170"/>
      <c r="F6" s="171"/>
      <c r="G6" s="171"/>
      <c r="H6" s="172"/>
      <c r="I6" s="172"/>
    </row>
    <row r="7" spans="1:9" s="179" customFormat="1">
      <c r="A7" s="173" t="s">
        <v>465</v>
      </c>
      <c r="B7" s="174" t="s">
        <v>466</v>
      </c>
      <c r="C7" s="175">
        <v>400</v>
      </c>
      <c r="D7" s="176" t="s">
        <v>467</v>
      </c>
      <c r="E7" s="175"/>
      <c r="F7" s="177"/>
      <c r="G7" s="177">
        <f t="shared" ref="G7:G17" si="0">SUM(C7*E7)</f>
        <v>0</v>
      </c>
      <c r="H7" s="178">
        <f t="shared" ref="H7:H17" si="1">SUM(C7*F7)</f>
        <v>0</v>
      </c>
      <c r="I7" s="178">
        <f>SUM(G7,H7)</f>
        <v>0</v>
      </c>
    </row>
    <row r="8" spans="1:9" s="179" customFormat="1">
      <c r="A8" s="173" t="s">
        <v>468</v>
      </c>
      <c r="B8" s="174" t="s">
        <v>469</v>
      </c>
      <c r="C8" s="175">
        <v>290</v>
      </c>
      <c r="D8" s="176" t="s">
        <v>467</v>
      </c>
      <c r="E8" s="175"/>
      <c r="F8" s="177"/>
      <c r="G8" s="177">
        <f t="shared" si="0"/>
        <v>0</v>
      </c>
      <c r="H8" s="178">
        <f t="shared" si="1"/>
        <v>0</v>
      </c>
      <c r="I8" s="178">
        <f t="shared" ref="I8:I17" si="2">SUM(G8,H8)</f>
        <v>0</v>
      </c>
    </row>
    <row r="9" spans="1:9" s="179" customFormat="1">
      <c r="A9" s="173" t="s">
        <v>470</v>
      </c>
      <c r="B9" s="174" t="s">
        <v>471</v>
      </c>
      <c r="C9" s="175">
        <v>80</v>
      </c>
      <c r="D9" s="176" t="s">
        <v>467</v>
      </c>
      <c r="E9" s="175"/>
      <c r="F9" s="177"/>
      <c r="G9" s="177">
        <f t="shared" si="0"/>
        <v>0</v>
      </c>
      <c r="H9" s="178">
        <f t="shared" si="1"/>
        <v>0</v>
      </c>
      <c r="I9" s="178">
        <f t="shared" si="2"/>
        <v>0</v>
      </c>
    </row>
    <row r="10" spans="1:9" s="179" customFormat="1">
      <c r="A10" s="173" t="s">
        <v>472</v>
      </c>
      <c r="B10" s="174" t="s">
        <v>473</v>
      </c>
      <c r="C10" s="175">
        <v>30</v>
      </c>
      <c r="D10" s="175" t="s">
        <v>467</v>
      </c>
      <c r="E10" s="175"/>
      <c r="F10" s="177"/>
      <c r="G10" s="177">
        <f t="shared" si="0"/>
        <v>0</v>
      </c>
      <c r="H10" s="178">
        <f t="shared" si="1"/>
        <v>0</v>
      </c>
      <c r="I10" s="178">
        <f t="shared" si="2"/>
        <v>0</v>
      </c>
    </row>
    <row r="11" spans="1:9" s="179" customFormat="1">
      <c r="A11" s="173" t="s">
        <v>474</v>
      </c>
      <c r="B11" s="174" t="s">
        <v>475</v>
      </c>
      <c r="C11" s="175">
        <v>250</v>
      </c>
      <c r="D11" s="175" t="s">
        <v>467</v>
      </c>
      <c r="E11" s="175"/>
      <c r="F11" s="177"/>
      <c r="G11" s="177">
        <f t="shared" si="0"/>
        <v>0</v>
      </c>
      <c r="H11" s="178">
        <f t="shared" si="1"/>
        <v>0</v>
      </c>
      <c r="I11" s="178">
        <f t="shared" si="2"/>
        <v>0</v>
      </c>
    </row>
    <row r="12" spans="1:9" s="179" customFormat="1">
      <c r="A12" s="173" t="s">
        <v>476</v>
      </c>
      <c r="B12" s="174" t="s">
        <v>477</v>
      </c>
      <c r="C12" s="175">
        <v>100</v>
      </c>
      <c r="D12" s="175" t="s">
        <v>467</v>
      </c>
      <c r="E12" s="175"/>
      <c r="F12" s="177"/>
      <c r="G12" s="177">
        <f t="shared" si="0"/>
        <v>0</v>
      </c>
      <c r="H12" s="178">
        <f t="shared" si="1"/>
        <v>0</v>
      </c>
      <c r="I12" s="178">
        <f t="shared" si="2"/>
        <v>0</v>
      </c>
    </row>
    <row r="13" spans="1:9" s="179" customFormat="1">
      <c r="A13" s="173" t="s">
        <v>478</v>
      </c>
      <c r="B13" s="174" t="s">
        <v>479</v>
      </c>
      <c r="C13" s="175">
        <v>30</v>
      </c>
      <c r="D13" s="175" t="s">
        <v>467</v>
      </c>
      <c r="E13" s="175"/>
      <c r="F13" s="177"/>
      <c r="G13" s="177">
        <f t="shared" si="0"/>
        <v>0</v>
      </c>
      <c r="H13" s="178">
        <f t="shared" si="1"/>
        <v>0</v>
      </c>
      <c r="I13" s="178">
        <f t="shared" si="2"/>
        <v>0</v>
      </c>
    </row>
    <row r="14" spans="1:9" s="179" customFormat="1">
      <c r="A14" s="173" t="s">
        <v>480</v>
      </c>
      <c r="B14" s="174" t="s">
        <v>481</v>
      </c>
      <c r="C14" s="175">
        <v>30</v>
      </c>
      <c r="D14" s="175" t="s">
        <v>467</v>
      </c>
      <c r="E14" s="175"/>
      <c r="F14" s="177"/>
      <c r="G14" s="177">
        <f t="shared" si="0"/>
        <v>0</v>
      </c>
      <c r="H14" s="178">
        <f t="shared" si="1"/>
        <v>0</v>
      </c>
      <c r="I14" s="178">
        <f t="shared" si="2"/>
        <v>0</v>
      </c>
    </row>
    <row r="15" spans="1:9" s="179" customFormat="1">
      <c r="A15" s="173" t="s">
        <v>482</v>
      </c>
      <c r="B15" s="174" t="s">
        <v>483</v>
      </c>
      <c r="C15" s="175">
        <v>25</v>
      </c>
      <c r="D15" s="175" t="s">
        <v>467</v>
      </c>
      <c r="E15" s="175"/>
      <c r="F15" s="177"/>
      <c r="G15" s="177">
        <f t="shared" si="0"/>
        <v>0</v>
      </c>
      <c r="H15" s="178">
        <f t="shared" si="1"/>
        <v>0</v>
      </c>
      <c r="I15" s="178">
        <f t="shared" si="2"/>
        <v>0</v>
      </c>
    </row>
    <row r="16" spans="1:9" s="179" customFormat="1">
      <c r="A16" s="173" t="s">
        <v>484</v>
      </c>
      <c r="B16" s="174" t="s">
        <v>485</v>
      </c>
      <c r="C16" s="175">
        <v>10</v>
      </c>
      <c r="D16" s="175" t="s">
        <v>467</v>
      </c>
      <c r="E16" s="175"/>
      <c r="F16" s="177"/>
      <c r="G16" s="177">
        <f t="shared" si="0"/>
        <v>0</v>
      </c>
      <c r="H16" s="178">
        <f t="shared" si="1"/>
        <v>0</v>
      </c>
      <c r="I16" s="178">
        <f t="shared" si="2"/>
        <v>0</v>
      </c>
    </row>
    <row r="17" spans="1:9" s="179" customFormat="1">
      <c r="A17" s="173" t="s">
        <v>486</v>
      </c>
      <c r="B17" s="180" t="s">
        <v>487</v>
      </c>
      <c r="C17" s="175">
        <v>30</v>
      </c>
      <c r="D17" s="181" t="s">
        <v>467</v>
      </c>
      <c r="E17" s="181"/>
      <c r="F17" s="182"/>
      <c r="G17" s="182">
        <f t="shared" si="0"/>
        <v>0</v>
      </c>
      <c r="H17" s="183">
        <f t="shared" si="1"/>
        <v>0</v>
      </c>
      <c r="I17" s="178">
        <f t="shared" si="2"/>
        <v>0</v>
      </c>
    </row>
    <row r="18" spans="1:9" s="179" customFormat="1">
      <c r="A18" s="184"/>
      <c r="B18" s="180"/>
      <c r="C18" s="185"/>
      <c r="D18" s="181"/>
      <c r="E18" s="186"/>
      <c r="F18" s="182"/>
      <c r="G18" s="182"/>
      <c r="H18" s="183"/>
      <c r="I18" s="183"/>
    </row>
    <row r="19" spans="1:9" s="160" customFormat="1">
      <c r="A19" s="167" t="s">
        <v>488</v>
      </c>
      <c r="B19" s="168" t="s">
        <v>489</v>
      </c>
      <c r="C19" s="169"/>
      <c r="D19" s="170"/>
      <c r="E19" s="170"/>
      <c r="F19" s="171"/>
      <c r="G19" s="171"/>
      <c r="H19" s="172"/>
      <c r="I19" s="172"/>
    </row>
    <row r="20" spans="1:9" s="187" customFormat="1" ht="24">
      <c r="A20" s="173" t="s">
        <v>490</v>
      </c>
      <c r="B20" s="174" t="s">
        <v>491</v>
      </c>
      <c r="C20" s="175">
        <v>1100</v>
      </c>
      <c r="D20" s="175" t="s">
        <v>467</v>
      </c>
      <c r="E20" s="175"/>
      <c r="F20" s="177"/>
      <c r="G20" s="177">
        <f t="shared" ref="G20:G33" si="3">SUM(C20*E20)</f>
        <v>0</v>
      </c>
      <c r="H20" s="178">
        <f t="shared" ref="H20:H33" si="4">SUM(C20*F20)</f>
        <v>0</v>
      </c>
      <c r="I20" s="178">
        <f t="shared" ref="I20:I33" si="5">SUM(G20,H20)</f>
        <v>0</v>
      </c>
    </row>
    <row r="21" spans="1:9" s="187" customFormat="1">
      <c r="A21" s="173" t="s">
        <v>492</v>
      </c>
      <c r="B21" s="174" t="s">
        <v>493</v>
      </c>
      <c r="C21" s="175">
        <v>900</v>
      </c>
      <c r="D21" s="175" t="s">
        <v>467</v>
      </c>
      <c r="E21" s="175"/>
      <c r="F21" s="177"/>
      <c r="G21" s="177">
        <f t="shared" si="3"/>
        <v>0</v>
      </c>
      <c r="H21" s="178">
        <f t="shared" si="4"/>
        <v>0</v>
      </c>
      <c r="I21" s="178">
        <f t="shared" si="5"/>
        <v>0</v>
      </c>
    </row>
    <row r="22" spans="1:9" s="187" customFormat="1">
      <c r="A22" s="173" t="s">
        <v>494</v>
      </c>
      <c r="B22" s="174" t="s">
        <v>495</v>
      </c>
      <c r="C22" s="175">
        <v>35</v>
      </c>
      <c r="D22" s="175" t="s">
        <v>467</v>
      </c>
      <c r="E22" s="175"/>
      <c r="F22" s="177"/>
      <c r="G22" s="177">
        <f t="shared" si="3"/>
        <v>0</v>
      </c>
      <c r="H22" s="178">
        <f t="shared" si="4"/>
        <v>0</v>
      </c>
      <c r="I22" s="178">
        <f t="shared" si="5"/>
        <v>0</v>
      </c>
    </row>
    <row r="23" spans="1:9" s="187" customFormat="1">
      <c r="A23" s="173" t="s">
        <v>496</v>
      </c>
      <c r="B23" s="188" t="s">
        <v>497</v>
      </c>
      <c r="C23" s="175">
        <v>30</v>
      </c>
      <c r="D23" s="175" t="s">
        <v>467</v>
      </c>
      <c r="E23" s="175"/>
      <c r="F23" s="177"/>
      <c r="G23" s="177">
        <f t="shared" si="3"/>
        <v>0</v>
      </c>
      <c r="H23" s="178">
        <f t="shared" si="4"/>
        <v>0</v>
      </c>
      <c r="I23" s="178">
        <f t="shared" si="5"/>
        <v>0</v>
      </c>
    </row>
    <row r="24" spans="1:9" s="187" customFormat="1">
      <c r="A24" s="173" t="s">
        <v>498</v>
      </c>
      <c r="B24" s="188" t="s">
        <v>499</v>
      </c>
      <c r="C24" s="175">
        <v>20</v>
      </c>
      <c r="D24" s="175" t="s">
        <v>467</v>
      </c>
      <c r="E24" s="175"/>
      <c r="F24" s="177"/>
      <c r="G24" s="177">
        <f t="shared" si="3"/>
        <v>0</v>
      </c>
      <c r="H24" s="178">
        <f t="shared" si="4"/>
        <v>0</v>
      </c>
      <c r="I24" s="178">
        <f t="shared" si="5"/>
        <v>0</v>
      </c>
    </row>
    <row r="25" spans="1:9" s="187" customFormat="1">
      <c r="A25" s="173" t="s">
        <v>500</v>
      </c>
      <c r="B25" s="188" t="s">
        <v>501</v>
      </c>
      <c r="C25" s="175">
        <v>13</v>
      </c>
      <c r="D25" s="175" t="s">
        <v>467</v>
      </c>
      <c r="E25" s="175"/>
      <c r="F25" s="177"/>
      <c r="G25" s="177">
        <f t="shared" si="3"/>
        <v>0</v>
      </c>
      <c r="H25" s="178">
        <f t="shared" si="4"/>
        <v>0</v>
      </c>
      <c r="I25" s="178">
        <f t="shared" si="5"/>
        <v>0</v>
      </c>
    </row>
    <row r="26" spans="1:9" s="187" customFormat="1">
      <c r="A26" s="173" t="s">
        <v>502</v>
      </c>
      <c r="B26" s="188" t="s">
        <v>503</v>
      </c>
      <c r="C26" s="175">
        <v>20</v>
      </c>
      <c r="D26" s="175" t="s">
        <v>467</v>
      </c>
      <c r="E26" s="175"/>
      <c r="F26" s="177"/>
      <c r="G26" s="177">
        <f t="shared" si="3"/>
        <v>0</v>
      </c>
      <c r="H26" s="178">
        <f t="shared" si="4"/>
        <v>0</v>
      </c>
      <c r="I26" s="178">
        <f t="shared" si="5"/>
        <v>0</v>
      </c>
    </row>
    <row r="27" spans="1:9" s="187" customFormat="1">
      <c r="A27" s="173" t="s">
        <v>504</v>
      </c>
      <c r="B27" s="188" t="s">
        <v>505</v>
      </c>
      <c r="C27" s="175">
        <v>60</v>
      </c>
      <c r="D27" s="175" t="s">
        <v>467</v>
      </c>
      <c r="E27" s="175"/>
      <c r="F27" s="177"/>
      <c r="G27" s="177">
        <f t="shared" si="3"/>
        <v>0</v>
      </c>
      <c r="H27" s="178">
        <f t="shared" si="4"/>
        <v>0</v>
      </c>
      <c r="I27" s="178">
        <f t="shared" si="5"/>
        <v>0</v>
      </c>
    </row>
    <row r="28" spans="1:9" s="187" customFormat="1" ht="12.75" customHeight="1">
      <c r="A28" s="173" t="s">
        <v>506</v>
      </c>
      <c r="B28" s="188" t="s">
        <v>507</v>
      </c>
      <c r="C28" s="175">
        <v>100</v>
      </c>
      <c r="D28" s="175" t="s">
        <v>467</v>
      </c>
      <c r="E28" s="175"/>
      <c r="F28" s="177"/>
      <c r="G28" s="177">
        <f t="shared" si="3"/>
        <v>0</v>
      </c>
      <c r="H28" s="178">
        <f t="shared" si="4"/>
        <v>0</v>
      </c>
      <c r="I28" s="178">
        <f t="shared" si="5"/>
        <v>0</v>
      </c>
    </row>
    <row r="29" spans="1:9" s="187" customFormat="1" ht="12.75" customHeight="1">
      <c r="A29" s="173" t="s">
        <v>508</v>
      </c>
      <c r="B29" s="188" t="s">
        <v>509</v>
      </c>
      <c r="C29" s="175">
        <v>35</v>
      </c>
      <c r="D29" s="175" t="s">
        <v>467</v>
      </c>
      <c r="E29" s="175"/>
      <c r="F29" s="177"/>
      <c r="G29" s="177">
        <f t="shared" si="3"/>
        <v>0</v>
      </c>
      <c r="H29" s="178">
        <f t="shared" si="4"/>
        <v>0</v>
      </c>
      <c r="I29" s="178">
        <f t="shared" si="5"/>
        <v>0</v>
      </c>
    </row>
    <row r="30" spans="1:9" s="187" customFormat="1">
      <c r="A30" s="173" t="s">
        <v>510</v>
      </c>
      <c r="B30" s="174" t="s">
        <v>511</v>
      </c>
      <c r="C30" s="175">
        <v>550</v>
      </c>
      <c r="D30" s="175" t="s">
        <v>467</v>
      </c>
      <c r="E30" s="175"/>
      <c r="F30" s="177"/>
      <c r="G30" s="177">
        <f t="shared" si="3"/>
        <v>0</v>
      </c>
      <c r="H30" s="178">
        <f t="shared" si="4"/>
        <v>0</v>
      </c>
      <c r="I30" s="178">
        <f t="shared" si="5"/>
        <v>0</v>
      </c>
    </row>
    <row r="31" spans="1:9" s="187" customFormat="1">
      <c r="A31" s="173" t="s">
        <v>512</v>
      </c>
      <c r="B31" s="174" t="s">
        <v>513</v>
      </c>
      <c r="C31" s="175">
        <v>470</v>
      </c>
      <c r="D31" s="175" t="s">
        <v>467</v>
      </c>
      <c r="E31" s="175"/>
      <c r="F31" s="177"/>
      <c r="G31" s="177">
        <f t="shared" si="3"/>
        <v>0</v>
      </c>
      <c r="H31" s="178">
        <f t="shared" si="4"/>
        <v>0</v>
      </c>
      <c r="I31" s="178">
        <f t="shared" si="5"/>
        <v>0</v>
      </c>
    </row>
    <row r="32" spans="1:9" s="187" customFormat="1">
      <c r="A32" s="173" t="s">
        <v>514</v>
      </c>
      <c r="B32" s="174" t="s">
        <v>515</v>
      </c>
      <c r="C32" s="175">
        <v>60</v>
      </c>
      <c r="D32" s="175" t="s">
        <v>467</v>
      </c>
      <c r="E32" s="175"/>
      <c r="F32" s="177"/>
      <c r="G32" s="177">
        <f t="shared" si="3"/>
        <v>0</v>
      </c>
      <c r="H32" s="178">
        <f t="shared" si="4"/>
        <v>0</v>
      </c>
      <c r="I32" s="178">
        <f t="shared" si="5"/>
        <v>0</v>
      </c>
    </row>
    <row r="33" spans="1:9" s="187" customFormat="1">
      <c r="A33" s="173" t="s">
        <v>516</v>
      </c>
      <c r="B33" s="174" t="s">
        <v>517</v>
      </c>
      <c r="C33" s="175">
        <v>15</v>
      </c>
      <c r="D33" s="175" t="s">
        <v>467</v>
      </c>
      <c r="E33" s="175"/>
      <c r="F33" s="177"/>
      <c r="G33" s="177">
        <f t="shared" si="3"/>
        <v>0</v>
      </c>
      <c r="H33" s="178">
        <f t="shared" si="4"/>
        <v>0</v>
      </c>
      <c r="I33" s="178">
        <f t="shared" si="5"/>
        <v>0</v>
      </c>
    </row>
    <row r="34" spans="1:9" s="190" customFormat="1">
      <c r="A34" s="189"/>
      <c r="B34" s="180"/>
      <c r="C34" s="185"/>
      <c r="D34" s="181"/>
      <c r="E34" s="186"/>
      <c r="F34" s="182"/>
      <c r="G34" s="182"/>
      <c r="H34" s="183"/>
      <c r="I34" s="183"/>
    </row>
    <row r="35" spans="1:9" s="160" customFormat="1">
      <c r="A35" s="167" t="s">
        <v>518</v>
      </c>
      <c r="B35" s="191" t="s">
        <v>519</v>
      </c>
      <c r="C35" s="169"/>
      <c r="D35" s="170"/>
      <c r="E35" s="171"/>
      <c r="F35" s="171"/>
      <c r="G35" s="171"/>
      <c r="H35" s="172"/>
      <c r="I35" s="172"/>
    </row>
    <row r="36" spans="1:9" s="187" customFormat="1">
      <c r="A36" s="173" t="s">
        <v>520</v>
      </c>
      <c r="B36" s="174" t="s">
        <v>521</v>
      </c>
      <c r="C36" s="192">
        <v>3</v>
      </c>
      <c r="D36" s="192" t="s">
        <v>294</v>
      </c>
      <c r="E36" s="193"/>
      <c r="F36" s="177"/>
      <c r="G36" s="177">
        <f t="shared" ref="G36:G49" si="6">SUM(C36*E36)</f>
        <v>0</v>
      </c>
      <c r="H36" s="178">
        <f t="shared" ref="H36:H49" si="7">SUM(C36*F36)</f>
        <v>0</v>
      </c>
      <c r="I36" s="178">
        <f t="shared" ref="I36:I49" si="8">SUM(G36,H36)</f>
        <v>0</v>
      </c>
    </row>
    <row r="37" spans="1:9" s="179" customFormat="1">
      <c r="A37" s="173" t="s">
        <v>522</v>
      </c>
      <c r="B37" s="174" t="s">
        <v>523</v>
      </c>
      <c r="C37" s="192">
        <v>1</v>
      </c>
      <c r="D37" s="192" t="s">
        <v>294</v>
      </c>
      <c r="E37" s="193"/>
      <c r="F37" s="177"/>
      <c r="G37" s="177">
        <f t="shared" si="6"/>
        <v>0</v>
      </c>
      <c r="H37" s="178">
        <f t="shared" si="7"/>
        <v>0</v>
      </c>
      <c r="I37" s="178">
        <f t="shared" si="8"/>
        <v>0</v>
      </c>
    </row>
    <row r="38" spans="1:9" s="179" customFormat="1">
      <c r="A38" s="173" t="s">
        <v>524</v>
      </c>
      <c r="B38" s="174" t="s">
        <v>525</v>
      </c>
      <c r="C38" s="192">
        <v>4</v>
      </c>
      <c r="D38" s="192" t="s">
        <v>294</v>
      </c>
      <c r="E38" s="193"/>
      <c r="F38" s="177"/>
      <c r="G38" s="177">
        <f t="shared" si="6"/>
        <v>0</v>
      </c>
      <c r="H38" s="178">
        <f t="shared" si="7"/>
        <v>0</v>
      </c>
      <c r="I38" s="178">
        <f t="shared" si="8"/>
        <v>0</v>
      </c>
    </row>
    <row r="39" spans="1:9" s="179" customFormat="1">
      <c r="A39" s="173" t="s">
        <v>526</v>
      </c>
      <c r="B39" s="174" t="s">
        <v>527</v>
      </c>
      <c r="C39" s="192">
        <v>4</v>
      </c>
      <c r="D39" s="192" t="s">
        <v>294</v>
      </c>
      <c r="E39" s="193"/>
      <c r="F39" s="177"/>
      <c r="G39" s="177">
        <f t="shared" si="6"/>
        <v>0</v>
      </c>
      <c r="H39" s="178">
        <f t="shared" si="7"/>
        <v>0</v>
      </c>
      <c r="I39" s="178">
        <f t="shared" si="8"/>
        <v>0</v>
      </c>
    </row>
    <row r="40" spans="1:9" s="179" customFormat="1">
      <c r="A40" s="173" t="s">
        <v>528</v>
      </c>
      <c r="B40" s="174" t="s">
        <v>529</v>
      </c>
      <c r="C40" s="192">
        <v>1</v>
      </c>
      <c r="D40" s="192" t="s">
        <v>294</v>
      </c>
      <c r="E40" s="193"/>
      <c r="F40" s="177"/>
      <c r="G40" s="177">
        <f t="shared" si="6"/>
        <v>0</v>
      </c>
      <c r="H40" s="178">
        <f t="shared" si="7"/>
        <v>0</v>
      </c>
      <c r="I40" s="178">
        <f t="shared" si="8"/>
        <v>0</v>
      </c>
    </row>
    <row r="41" spans="1:9" s="179" customFormat="1">
      <c r="A41" s="173" t="s">
        <v>530</v>
      </c>
      <c r="B41" s="174" t="s">
        <v>531</v>
      </c>
      <c r="C41" s="192">
        <v>8</v>
      </c>
      <c r="D41" s="192" t="s">
        <v>294</v>
      </c>
      <c r="E41" s="193"/>
      <c r="F41" s="177"/>
      <c r="G41" s="177">
        <f t="shared" si="6"/>
        <v>0</v>
      </c>
      <c r="H41" s="178">
        <f t="shared" si="7"/>
        <v>0</v>
      </c>
      <c r="I41" s="178">
        <f t="shared" si="8"/>
        <v>0</v>
      </c>
    </row>
    <row r="42" spans="1:9" s="179" customFormat="1">
      <c r="A42" s="173" t="s">
        <v>532</v>
      </c>
      <c r="B42" s="174" t="s">
        <v>533</v>
      </c>
      <c r="C42" s="192">
        <v>1</v>
      </c>
      <c r="D42" s="192" t="s">
        <v>294</v>
      </c>
      <c r="E42" s="193"/>
      <c r="F42" s="177"/>
      <c r="G42" s="177">
        <f t="shared" si="6"/>
        <v>0</v>
      </c>
      <c r="H42" s="178">
        <f t="shared" si="7"/>
        <v>0</v>
      </c>
      <c r="I42" s="178">
        <f t="shared" si="8"/>
        <v>0</v>
      </c>
    </row>
    <row r="43" spans="1:9" s="179" customFormat="1">
      <c r="A43" s="173" t="s">
        <v>534</v>
      </c>
      <c r="B43" s="174" t="s">
        <v>535</v>
      </c>
      <c r="C43" s="192">
        <v>2</v>
      </c>
      <c r="D43" s="192" t="s">
        <v>294</v>
      </c>
      <c r="E43" s="193"/>
      <c r="F43" s="177"/>
      <c r="G43" s="177">
        <f t="shared" si="6"/>
        <v>0</v>
      </c>
      <c r="H43" s="178">
        <f t="shared" si="7"/>
        <v>0</v>
      </c>
      <c r="I43" s="178">
        <f t="shared" si="8"/>
        <v>0</v>
      </c>
    </row>
    <row r="44" spans="1:9" s="179" customFormat="1">
      <c r="A44" s="173" t="s">
        <v>536</v>
      </c>
      <c r="B44" s="174" t="s">
        <v>537</v>
      </c>
      <c r="C44" s="192">
        <v>64</v>
      </c>
      <c r="D44" s="192" t="s">
        <v>294</v>
      </c>
      <c r="E44" s="193"/>
      <c r="F44" s="177"/>
      <c r="G44" s="177">
        <f t="shared" si="6"/>
        <v>0</v>
      </c>
      <c r="H44" s="178">
        <f t="shared" si="7"/>
        <v>0</v>
      </c>
      <c r="I44" s="178">
        <f t="shared" si="8"/>
        <v>0</v>
      </c>
    </row>
    <row r="45" spans="1:9" s="179" customFormat="1">
      <c r="A45" s="173" t="s">
        <v>538</v>
      </c>
      <c r="B45" s="174" t="s">
        <v>539</v>
      </c>
      <c r="C45" s="192">
        <v>1</v>
      </c>
      <c r="D45" s="192" t="s">
        <v>294</v>
      </c>
      <c r="E45" s="193"/>
      <c r="F45" s="177"/>
      <c r="G45" s="177">
        <f t="shared" si="6"/>
        <v>0</v>
      </c>
      <c r="H45" s="178">
        <f t="shared" si="7"/>
        <v>0</v>
      </c>
      <c r="I45" s="178">
        <f t="shared" si="8"/>
        <v>0</v>
      </c>
    </row>
    <row r="46" spans="1:9" s="179" customFormat="1">
      <c r="A46" s="173" t="s">
        <v>540</v>
      </c>
      <c r="B46" s="174" t="s">
        <v>541</v>
      </c>
      <c r="C46" s="192">
        <v>4</v>
      </c>
      <c r="D46" s="192" t="s">
        <v>294</v>
      </c>
      <c r="E46" s="193"/>
      <c r="F46" s="177"/>
      <c r="G46" s="177">
        <f t="shared" si="6"/>
        <v>0</v>
      </c>
      <c r="H46" s="178">
        <f t="shared" si="7"/>
        <v>0</v>
      </c>
      <c r="I46" s="178">
        <f t="shared" si="8"/>
        <v>0</v>
      </c>
    </row>
    <row r="47" spans="1:9" s="179" customFormat="1">
      <c r="A47" s="173" t="s">
        <v>542</v>
      </c>
      <c r="B47" s="174" t="s">
        <v>543</v>
      </c>
      <c r="C47" s="192">
        <v>5</v>
      </c>
      <c r="D47" s="192" t="s">
        <v>294</v>
      </c>
      <c r="E47" s="193"/>
      <c r="F47" s="177"/>
      <c r="G47" s="177">
        <f t="shared" si="6"/>
        <v>0</v>
      </c>
      <c r="H47" s="178">
        <f t="shared" si="7"/>
        <v>0</v>
      </c>
      <c r="I47" s="178">
        <f t="shared" si="8"/>
        <v>0</v>
      </c>
    </row>
    <row r="48" spans="1:9" s="179" customFormat="1" ht="13.5" customHeight="1">
      <c r="A48" s="173" t="s">
        <v>544</v>
      </c>
      <c r="B48" s="174" t="s">
        <v>545</v>
      </c>
      <c r="C48" s="192">
        <v>2</v>
      </c>
      <c r="D48" s="192" t="s">
        <v>294</v>
      </c>
      <c r="E48" s="193"/>
      <c r="F48" s="177"/>
      <c r="G48" s="177">
        <f t="shared" si="6"/>
        <v>0</v>
      </c>
      <c r="H48" s="178">
        <f t="shared" si="7"/>
        <v>0</v>
      </c>
      <c r="I48" s="178">
        <f t="shared" si="8"/>
        <v>0</v>
      </c>
    </row>
    <row r="49" spans="1:11" s="179" customFormat="1" ht="13.5" customHeight="1">
      <c r="A49" s="173" t="s">
        <v>546</v>
      </c>
      <c r="B49" s="174" t="s">
        <v>547</v>
      </c>
      <c r="C49" s="192">
        <v>16</v>
      </c>
      <c r="D49" s="192" t="s">
        <v>294</v>
      </c>
      <c r="E49" s="193"/>
      <c r="F49" s="177"/>
      <c r="G49" s="177">
        <f t="shared" si="6"/>
        <v>0</v>
      </c>
      <c r="H49" s="178">
        <f t="shared" si="7"/>
        <v>0</v>
      </c>
      <c r="I49" s="178">
        <f t="shared" si="8"/>
        <v>0</v>
      </c>
    </row>
    <row r="50" spans="1:11" s="179" customFormat="1">
      <c r="A50" s="189"/>
      <c r="B50" s="180"/>
      <c r="C50" s="194"/>
      <c r="D50" s="192"/>
      <c r="E50" s="186"/>
      <c r="F50" s="182"/>
      <c r="G50" s="182"/>
      <c r="H50" s="183"/>
      <c r="I50" s="183"/>
    </row>
    <row r="51" spans="1:11" s="195" customFormat="1" ht="24">
      <c r="A51" s="167" t="s">
        <v>548</v>
      </c>
      <c r="B51" s="168" t="s">
        <v>549</v>
      </c>
      <c r="C51" s="169"/>
      <c r="D51" s="170"/>
      <c r="E51" s="171"/>
      <c r="F51" s="171"/>
      <c r="G51" s="171"/>
      <c r="H51" s="172"/>
      <c r="I51" s="172"/>
    </row>
    <row r="52" spans="1:11" s="187" customFormat="1" ht="24">
      <c r="A52" s="196" t="s">
        <v>550</v>
      </c>
      <c r="B52" s="174" t="s">
        <v>551</v>
      </c>
      <c r="C52" s="192">
        <v>24</v>
      </c>
      <c r="D52" s="192" t="s">
        <v>294</v>
      </c>
      <c r="E52" s="192"/>
      <c r="F52" s="177"/>
      <c r="G52" s="177">
        <f t="shared" ref="G52:G67" si="9">SUM(C52*E52)</f>
        <v>0</v>
      </c>
      <c r="H52" s="178">
        <f t="shared" ref="H52:H67" si="10">SUM(C52*F52)</f>
        <v>0</v>
      </c>
      <c r="I52" s="178">
        <f t="shared" ref="I52:I67" si="11">SUM(G52,H52)</f>
        <v>0</v>
      </c>
    </row>
    <row r="53" spans="1:11" s="187" customFormat="1">
      <c r="A53" s="196" t="s">
        <v>552</v>
      </c>
      <c r="B53" s="174" t="s">
        <v>553</v>
      </c>
      <c r="C53" s="192">
        <v>57</v>
      </c>
      <c r="D53" s="192" t="s">
        <v>467</v>
      </c>
      <c r="E53" s="192"/>
      <c r="F53" s="177"/>
      <c r="G53" s="177">
        <f t="shared" si="9"/>
        <v>0</v>
      </c>
      <c r="H53" s="178">
        <f t="shared" si="10"/>
        <v>0</v>
      </c>
      <c r="I53" s="178">
        <f t="shared" si="11"/>
        <v>0</v>
      </c>
    </row>
    <row r="54" spans="1:11" s="187" customFormat="1" ht="24">
      <c r="A54" s="196" t="s">
        <v>554</v>
      </c>
      <c r="B54" s="174" t="s">
        <v>555</v>
      </c>
      <c r="C54" s="192">
        <v>48</v>
      </c>
      <c r="D54" s="192" t="s">
        <v>294</v>
      </c>
      <c r="E54" s="192"/>
      <c r="F54" s="177"/>
      <c r="G54" s="177">
        <f t="shared" si="9"/>
        <v>0</v>
      </c>
      <c r="H54" s="178">
        <f t="shared" si="10"/>
        <v>0</v>
      </c>
      <c r="I54" s="178">
        <f t="shared" si="11"/>
        <v>0</v>
      </c>
    </row>
    <row r="55" spans="1:11" s="187" customFormat="1">
      <c r="A55" s="196" t="s">
        <v>556</v>
      </c>
      <c r="B55" s="174" t="s">
        <v>557</v>
      </c>
      <c r="C55" s="192">
        <v>5</v>
      </c>
      <c r="D55" s="192" t="s">
        <v>294</v>
      </c>
      <c r="E55" s="192"/>
      <c r="F55" s="177"/>
      <c r="G55" s="177">
        <f t="shared" si="9"/>
        <v>0</v>
      </c>
      <c r="H55" s="178">
        <f t="shared" si="10"/>
        <v>0</v>
      </c>
      <c r="I55" s="178">
        <f t="shared" si="11"/>
        <v>0</v>
      </c>
    </row>
    <row r="56" spans="1:11" s="187" customFormat="1">
      <c r="A56" s="196" t="s">
        <v>558</v>
      </c>
      <c r="B56" s="174" t="s">
        <v>559</v>
      </c>
      <c r="C56" s="192">
        <v>5</v>
      </c>
      <c r="D56" s="192" t="s">
        <v>294</v>
      </c>
      <c r="E56" s="192"/>
      <c r="F56" s="177"/>
      <c r="G56" s="177">
        <f t="shared" si="9"/>
        <v>0</v>
      </c>
      <c r="H56" s="178">
        <f t="shared" si="10"/>
        <v>0</v>
      </c>
      <c r="I56" s="178">
        <f t="shared" si="11"/>
        <v>0</v>
      </c>
    </row>
    <row r="57" spans="1:11" s="187" customFormat="1">
      <c r="A57" s="196" t="s">
        <v>560</v>
      </c>
      <c r="B57" s="174" t="s">
        <v>561</v>
      </c>
      <c r="C57" s="192">
        <v>2</v>
      </c>
      <c r="D57" s="192" t="s">
        <v>294</v>
      </c>
      <c r="E57" s="192"/>
      <c r="F57" s="177"/>
      <c r="G57" s="177">
        <f t="shared" si="9"/>
        <v>0</v>
      </c>
      <c r="H57" s="178">
        <f t="shared" si="10"/>
        <v>0</v>
      </c>
      <c r="I57" s="178">
        <f t="shared" si="11"/>
        <v>0</v>
      </c>
      <c r="K57" s="292"/>
    </row>
    <row r="58" spans="1:11" s="187" customFormat="1">
      <c r="A58" s="196" t="s">
        <v>562</v>
      </c>
      <c r="B58" s="174" t="s">
        <v>563</v>
      </c>
      <c r="C58" s="192">
        <v>2</v>
      </c>
      <c r="D58" s="192" t="s">
        <v>294</v>
      </c>
      <c r="E58" s="192"/>
      <c r="F58" s="177"/>
      <c r="G58" s="177">
        <f t="shared" si="9"/>
        <v>0</v>
      </c>
      <c r="H58" s="178">
        <f t="shared" si="10"/>
        <v>0</v>
      </c>
      <c r="I58" s="178">
        <f t="shared" si="11"/>
        <v>0</v>
      </c>
    </row>
    <row r="59" spans="1:11" s="187" customFormat="1">
      <c r="A59" s="196" t="s">
        <v>564</v>
      </c>
      <c r="B59" s="174" t="s">
        <v>565</v>
      </c>
      <c r="C59" s="192">
        <v>5</v>
      </c>
      <c r="D59" s="192" t="s">
        <v>294</v>
      </c>
      <c r="E59" s="192"/>
      <c r="F59" s="177"/>
      <c r="G59" s="177">
        <f t="shared" si="9"/>
        <v>0</v>
      </c>
      <c r="H59" s="178">
        <f t="shared" si="10"/>
        <v>0</v>
      </c>
      <c r="I59" s="178">
        <f t="shared" si="11"/>
        <v>0</v>
      </c>
    </row>
    <row r="60" spans="1:11" s="187" customFormat="1">
      <c r="A60" s="196" t="s">
        <v>566</v>
      </c>
      <c r="B60" s="174" t="s">
        <v>567</v>
      </c>
      <c r="C60" s="192">
        <v>4</v>
      </c>
      <c r="D60" s="192" t="s">
        <v>294</v>
      </c>
      <c r="E60" s="192"/>
      <c r="F60" s="177"/>
      <c r="G60" s="177">
        <f t="shared" si="9"/>
        <v>0</v>
      </c>
      <c r="H60" s="178">
        <f t="shared" si="10"/>
        <v>0</v>
      </c>
      <c r="I60" s="178">
        <f t="shared" si="11"/>
        <v>0</v>
      </c>
    </row>
    <row r="61" spans="1:11" s="187" customFormat="1">
      <c r="A61" s="196" t="s">
        <v>568</v>
      </c>
      <c r="B61" s="174" t="s">
        <v>569</v>
      </c>
      <c r="C61" s="192">
        <v>3</v>
      </c>
      <c r="D61" s="192" t="s">
        <v>294</v>
      </c>
      <c r="E61" s="192"/>
      <c r="F61" s="177"/>
      <c r="G61" s="177">
        <f t="shared" si="9"/>
        <v>0</v>
      </c>
      <c r="H61" s="178">
        <f t="shared" si="10"/>
        <v>0</v>
      </c>
      <c r="I61" s="178">
        <f t="shared" si="11"/>
        <v>0</v>
      </c>
    </row>
    <row r="62" spans="1:11" s="187" customFormat="1">
      <c r="A62" s="196" t="s">
        <v>570</v>
      </c>
      <c r="B62" s="174" t="s">
        <v>571</v>
      </c>
      <c r="C62" s="192">
        <v>3</v>
      </c>
      <c r="D62" s="192" t="s">
        <v>294</v>
      </c>
      <c r="E62" s="192"/>
      <c r="F62" s="177"/>
      <c r="G62" s="177">
        <f t="shared" si="9"/>
        <v>0</v>
      </c>
      <c r="H62" s="178">
        <f t="shared" si="10"/>
        <v>0</v>
      </c>
      <c r="I62" s="178">
        <f t="shared" si="11"/>
        <v>0</v>
      </c>
    </row>
    <row r="63" spans="1:11" s="187" customFormat="1">
      <c r="A63" s="196" t="s">
        <v>572</v>
      </c>
      <c r="B63" s="174" t="s">
        <v>573</v>
      </c>
      <c r="C63" s="192">
        <v>0</v>
      </c>
      <c r="D63" s="192" t="s">
        <v>294</v>
      </c>
      <c r="E63" s="192"/>
      <c r="F63" s="177"/>
      <c r="G63" s="177">
        <f t="shared" si="9"/>
        <v>0</v>
      </c>
      <c r="H63" s="178">
        <f t="shared" si="10"/>
        <v>0</v>
      </c>
      <c r="I63" s="178">
        <f t="shared" si="11"/>
        <v>0</v>
      </c>
    </row>
    <row r="64" spans="1:11" s="187" customFormat="1">
      <c r="A64" s="196" t="s">
        <v>574</v>
      </c>
      <c r="B64" s="174" t="s">
        <v>575</v>
      </c>
      <c r="C64" s="192">
        <v>2</v>
      </c>
      <c r="D64" s="192" t="s">
        <v>294</v>
      </c>
      <c r="E64" s="192"/>
      <c r="F64" s="177"/>
      <c r="G64" s="177">
        <f t="shared" si="9"/>
        <v>0</v>
      </c>
      <c r="H64" s="178">
        <f t="shared" si="10"/>
        <v>0</v>
      </c>
      <c r="I64" s="178">
        <f t="shared" si="11"/>
        <v>0</v>
      </c>
    </row>
    <row r="65" spans="1:9" s="187" customFormat="1">
      <c r="A65" s="196" t="s">
        <v>576</v>
      </c>
      <c r="B65" s="174" t="s">
        <v>577</v>
      </c>
      <c r="C65" s="192">
        <v>10</v>
      </c>
      <c r="D65" s="192" t="s">
        <v>294</v>
      </c>
      <c r="E65" s="192"/>
      <c r="F65" s="177"/>
      <c r="G65" s="177">
        <f t="shared" si="9"/>
        <v>0</v>
      </c>
      <c r="H65" s="178">
        <f t="shared" si="10"/>
        <v>0</v>
      </c>
      <c r="I65" s="178">
        <f t="shared" si="11"/>
        <v>0</v>
      </c>
    </row>
    <row r="66" spans="1:9" s="187" customFormat="1">
      <c r="A66" s="196" t="s">
        <v>578</v>
      </c>
      <c r="B66" s="174" t="s">
        <v>579</v>
      </c>
      <c r="C66" s="192">
        <v>6</v>
      </c>
      <c r="D66" s="192" t="s">
        <v>294</v>
      </c>
      <c r="E66" s="192"/>
      <c r="F66" s="177"/>
      <c r="G66" s="177">
        <f t="shared" si="9"/>
        <v>0</v>
      </c>
      <c r="H66" s="178">
        <f t="shared" si="10"/>
        <v>0</v>
      </c>
      <c r="I66" s="178">
        <f t="shared" si="11"/>
        <v>0</v>
      </c>
    </row>
    <row r="67" spans="1:9" s="187" customFormat="1">
      <c r="A67" s="196" t="s">
        <v>580</v>
      </c>
      <c r="B67" s="174" t="s">
        <v>581</v>
      </c>
      <c r="C67" s="192">
        <v>10</v>
      </c>
      <c r="D67" s="192" t="s">
        <v>294</v>
      </c>
      <c r="E67" s="192"/>
      <c r="F67" s="177"/>
      <c r="G67" s="177">
        <f t="shared" si="9"/>
        <v>0</v>
      </c>
      <c r="H67" s="178">
        <f t="shared" si="10"/>
        <v>0</v>
      </c>
      <c r="I67" s="178">
        <f t="shared" si="11"/>
        <v>0</v>
      </c>
    </row>
    <row r="68" spans="1:9" s="187" customFormat="1">
      <c r="A68" s="173"/>
      <c r="B68" s="174"/>
      <c r="C68" s="192"/>
      <c r="D68" s="192"/>
      <c r="E68" s="192"/>
      <c r="F68" s="177"/>
      <c r="G68" s="177"/>
      <c r="H68" s="178"/>
      <c r="I68" s="178"/>
    </row>
    <row r="69" spans="1:9" s="195" customFormat="1" ht="13.2">
      <c r="A69" s="167" t="s">
        <v>582</v>
      </c>
      <c r="B69" s="168" t="s">
        <v>583</v>
      </c>
      <c r="C69" s="169"/>
      <c r="D69" s="170"/>
      <c r="E69" s="171"/>
      <c r="F69" s="171"/>
      <c r="G69" s="171"/>
      <c r="H69" s="172"/>
      <c r="I69" s="172"/>
    </row>
    <row r="70" spans="1:9" s="187" customFormat="1">
      <c r="A70" s="173" t="s">
        <v>584</v>
      </c>
      <c r="B70" s="174" t="s">
        <v>585</v>
      </c>
      <c r="C70" s="192">
        <v>77</v>
      </c>
      <c r="D70" s="192" t="s">
        <v>294</v>
      </c>
      <c r="E70" s="177"/>
      <c r="F70" s="177"/>
      <c r="G70" s="177">
        <f t="shared" ref="G70:G91" si="12">SUM(C70*E70)</f>
        <v>0</v>
      </c>
      <c r="H70" s="178">
        <f t="shared" ref="H70:H91" si="13">SUM(C70*F70)</f>
        <v>0</v>
      </c>
      <c r="I70" s="178">
        <f t="shared" ref="I70:I91" si="14">SUM(G70,H70)</f>
        <v>0</v>
      </c>
    </row>
    <row r="71" spans="1:9" s="179" customFormat="1">
      <c r="A71" s="173" t="s">
        <v>586</v>
      </c>
      <c r="B71" s="174" t="s">
        <v>587</v>
      </c>
      <c r="C71" s="192">
        <v>1</v>
      </c>
      <c r="D71" s="192" t="s">
        <v>588</v>
      </c>
      <c r="E71" s="177"/>
      <c r="F71" s="177"/>
      <c r="G71" s="177">
        <f t="shared" si="12"/>
        <v>0</v>
      </c>
      <c r="H71" s="178">
        <f t="shared" si="13"/>
        <v>0</v>
      </c>
      <c r="I71" s="178">
        <f t="shared" si="14"/>
        <v>0</v>
      </c>
    </row>
    <row r="72" spans="1:9" s="179" customFormat="1">
      <c r="A72" s="173" t="s">
        <v>589</v>
      </c>
      <c r="B72" s="174" t="s">
        <v>590</v>
      </c>
      <c r="C72" s="192">
        <v>1</v>
      </c>
      <c r="D72" s="192" t="s">
        <v>588</v>
      </c>
      <c r="E72" s="177"/>
      <c r="F72" s="177"/>
      <c r="G72" s="177">
        <f t="shared" si="12"/>
        <v>0</v>
      </c>
      <c r="H72" s="178">
        <f t="shared" si="13"/>
        <v>0</v>
      </c>
      <c r="I72" s="178">
        <f t="shared" si="14"/>
        <v>0</v>
      </c>
    </row>
    <row r="73" spans="1:9" s="179" customFormat="1">
      <c r="A73" s="173" t="s">
        <v>591</v>
      </c>
      <c r="B73" s="174" t="s">
        <v>592</v>
      </c>
      <c r="C73" s="192">
        <v>1</v>
      </c>
      <c r="D73" s="192" t="s">
        <v>588</v>
      </c>
      <c r="E73" s="177"/>
      <c r="F73" s="177"/>
      <c r="G73" s="177">
        <f t="shared" si="12"/>
        <v>0</v>
      </c>
      <c r="H73" s="178">
        <f t="shared" si="13"/>
        <v>0</v>
      </c>
      <c r="I73" s="178">
        <f t="shared" si="14"/>
        <v>0</v>
      </c>
    </row>
    <row r="74" spans="1:9" s="179" customFormat="1">
      <c r="A74" s="173" t="s">
        <v>593</v>
      </c>
      <c r="B74" s="174" t="s">
        <v>594</v>
      </c>
      <c r="C74" s="192">
        <v>1</v>
      </c>
      <c r="D74" s="192" t="s">
        <v>588</v>
      </c>
      <c r="E74" s="177"/>
      <c r="F74" s="177"/>
      <c r="G74" s="177">
        <f t="shared" si="12"/>
        <v>0</v>
      </c>
      <c r="H74" s="178">
        <f t="shared" si="13"/>
        <v>0</v>
      </c>
      <c r="I74" s="178">
        <f t="shared" si="14"/>
        <v>0</v>
      </c>
    </row>
    <row r="75" spans="1:9" s="179" customFormat="1">
      <c r="A75" s="173" t="s">
        <v>595</v>
      </c>
      <c r="B75" s="174" t="s">
        <v>596</v>
      </c>
      <c r="C75" s="192">
        <v>42</v>
      </c>
      <c r="D75" s="192" t="s">
        <v>294</v>
      </c>
      <c r="E75" s="177"/>
      <c r="F75" s="177"/>
      <c r="G75" s="177">
        <f t="shared" si="12"/>
        <v>0</v>
      </c>
      <c r="H75" s="178">
        <f t="shared" si="13"/>
        <v>0</v>
      </c>
      <c r="I75" s="178">
        <f t="shared" si="14"/>
        <v>0</v>
      </c>
    </row>
    <row r="76" spans="1:9" s="179" customFormat="1">
      <c r="A76" s="173" t="s">
        <v>597</v>
      </c>
      <c r="B76" s="174" t="s">
        <v>598</v>
      </c>
      <c r="C76" s="192">
        <v>20</v>
      </c>
      <c r="D76" s="192" t="s">
        <v>294</v>
      </c>
      <c r="E76" s="177"/>
      <c r="F76" s="177"/>
      <c r="G76" s="177">
        <f t="shared" si="12"/>
        <v>0</v>
      </c>
      <c r="H76" s="178">
        <f t="shared" si="13"/>
        <v>0</v>
      </c>
      <c r="I76" s="178">
        <f t="shared" si="14"/>
        <v>0</v>
      </c>
    </row>
    <row r="77" spans="1:9" s="179" customFormat="1">
      <c r="A77" s="173" t="s">
        <v>599</v>
      </c>
      <c r="B77" s="174" t="s">
        <v>600</v>
      </c>
      <c r="C77" s="192">
        <v>0</v>
      </c>
      <c r="D77" s="192" t="s">
        <v>588</v>
      </c>
      <c r="E77" s="177"/>
      <c r="F77" s="177"/>
      <c r="G77" s="177">
        <f t="shared" si="12"/>
        <v>0</v>
      </c>
      <c r="H77" s="178">
        <f t="shared" si="13"/>
        <v>0</v>
      </c>
      <c r="I77" s="178">
        <f t="shared" si="14"/>
        <v>0</v>
      </c>
    </row>
    <row r="78" spans="1:9" s="179" customFormat="1">
      <c r="A78" s="173" t="s">
        <v>601</v>
      </c>
      <c r="B78" s="174" t="s">
        <v>602</v>
      </c>
      <c r="C78" s="192">
        <v>3</v>
      </c>
      <c r="D78" s="192" t="s">
        <v>588</v>
      </c>
      <c r="E78" s="177"/>
      <c r="F78" s="177"/>
      <c r="G78" s="177">
        <f t="shared" si="12"/>
        <v>0</v>
      </c>
      <c r="H78" s="178">
        <f t="shared" si="13"/>
        <v>0</v>
      </c>
      <c r="I78" s="178">
        <f t="shared" si="14"/>
        <v>0</v>
      </c>
    </row>
    <row r="79" spans="1:9" s="179" customFormat="1">
      <c r="A79" s="173" t="s">
        <v>603</v>
      </c>
      <c r="B79" s="174" t="s">
        <v>604</v>
      </c>
      <c r="C79" s="192">
        <v>3</v>
      </c>
      <c r="D79" s="192" t="s">
        <v>294</v>
      </c>
      <c r="E79" s="177"/>
      <c r="F79" s="177"/>
      <c r="G79" s="177">
        <f t="shared" si="12"/>
        <v>0</v>
      </c>
      <c r="H79" s="178">
        <f t="shared" si="13"/>
        <v>0</v>
      </c>
      <c r="I79" s="178">
        <f t="shared" si="14"/>
        <v>0</v>
      </c>
    </row>
    <row r="80" spans="1:9" s="179" customFormat="1">
      <c r="A80" s="173" t="s">
        <v>605</v>
      </c>
      <c r="B80" s="174" t="s">
        <v>606</v>
      </c>
      <c r="C80" s="192">
        <v>1</v>
      </c>
      <c r="D80" s="192" t="s">
        <v>294</v>
      </c>
      <c r="E80" s="177"/>
      <c r="F80" s="177"/>
      <c r="G80" s="177">
        <f t="shared" si="12"/>
        <v>0</v>
      </c>
      <c r="H80" s="178">
        <f t="shared" si="13"/>
        <v>0</v>
      </c>
      <c r="I80" s="178">
        <f t="shared" si="14"/>
        <v>0</v>
      </c>
    </row>
    <row r="81" spans="1:12" s="179" customFormat="1">
      <c r="A81" s="173" t="s">
        <v>607</v>
      </c>
      <c r="B81" s="174" t="s">
        <v>608</v>
      </c>
      <c r="C81" s="192">
        <v>2</v>
      </c>
      <c r="D81" s="192" t="s">
        <v>294</v>
      </c>
      <c r="E81" s="177"/>
      <c r="F81" s="177"/>
      <c r="G81" s="177">
        <f t="shared" si="12"/>
        <v>0</v>
      </c>
      <c r="H81" s="178">
        <f t="shared" si="13"/>
        <v>0</v>
      </c>
      <c r="I81" s="178">
        <f t="shared" si="14"/>
        <v>0</v>
      </c>
    </row>
    <row r="82" spans="1:12" s="179" customFormat="1">
      <c r="A82" s="173" t="s">
        <v>609</v>
      </c>
      <c r="B82" s="174" t="s">
        <v>610</v>
      </c>
      <c r="C82" s="192">
        <v>1</v>
      </c>
      <c r="D82" s="192" t="s">
        <v>294</v>
      </c>
      <c r="E82" s="177"/>
      <c r="F82" s="177"/>
      <c r="G82" s="177">
        <f t="shared" si="12"/>
        <v>0</v>
      </c>
      <c r="H82" s="178">
        <f t="shared" si="13"/>
        <v>0</v>
      </c>
      <c r="I82" s="178">
        <f t="shared" si="14"/>
        <v>0</v>
      </c>
    </row>
    <row r="83" spans="1:12" s="179" customFormat="1" ht="24" customHeight="1">
      <c r="A83" s="173" t="s">
        <v>611</v>
      </c>
      <c r="B83" s="174" t="s">
        <v>612</v>
      </c>
      <c r="C83" s="192">
        <v>7</v>
      </c>
      <c r="D83" s="192" t="s">
        <v>294</v>
      </c>
      <c r="E83" s="177"/>
      <c r="F83" s="177"/>
      <c r="G83" s="177">
        <f t="shared" si="12"/>
        <v>0</v>
      </c>
      <c r="H83" s="178">
        <f t="shared" si="13"/>
        <v>0</v>
      </c>
      <c r="I83" s="178">
        <f t="shared" si="14"/>
        <v>0</v>
      </c>
    </row>
    <row r="84" spans="1:12" s="179" customFormat="1" ht="13.5" customHeight="1">
      <c r="A84" s="173" t="s">
        <v>613</v>
      </c>
      <c r="B84" s="174" t="s">
        <v>614</v>
      </c>
      <c r="C84" s="192">
        <v>14</v>
      </c>
      <c r="D84" s="192" t="s">
        <v>294</v>
      </c>
      <c r="E84" s="177"/>
      <c r="F84" s="177"/>
      <c r="G84" s="177">
        <f t="shared" si="12"/>
        <v>0</v>
      </c>
      <c r="H84" s="178">
        <f t="shared" si="13"/>
        <v>0</v>
      </c>
      <c r="I84" s="178">
        <f t="shared" si="14"/>
        <v>0</v>
      </c>
    </row>
    <row r="85" spans="1:12" s="197" customFormat="1" ht="24">
      <c r="A85" s="173" t="s">
        <v>615</v>
      </c>
      <c r="B85" s="174" t="s">
        <v>616</v>
      </c>
      <c r="C85" s="192">
        <v>1</v>
      </c>
      <c r="D85" s="192" t="s">
        <v>588</v>
      </c>
      <c r="E85" s="177"/>
      <c r="F85" s="177"/>
      <c r="G85" s="177">
        <f t="shared" si="12"/>
        <v>0</v>
      </c>
      <c r="H85" s="178">
        <f t="shared" si="13"/>
        <v>0</v>
      </c>
      <c r="I85" s="178">
        <f t="shared" si="14"/>
        <v>0</v>
      </c>
      <c r="K85" s="293"/>
      <c r="L85" s="293"/>
    </row>
    <row r="86" spans="1:12" s="179" customFormat="1">
      <c r="A86" s="173" t="s">
        <v>617</v>
      </c>
      <c r="B86" s="174" t="s">
        <v>618</v>
      </c>
      <c r="C86" s="192">
        <v>1</v>
      </c>
      <c r="D86" s="192" t="s">
        <v>588</v>
      </c>
      <c r="E86" s="177"/>
      <c r="F86" s="177"/>
      <c r="G86" s="177">
        <f t="shared" si="12"/>
        <v>0</v>
      </c>
      <c r="H86" s="178">
        <f t="shared" si="13"/>
        <v>0</v>
      </c>
      <c r="I86" s="178">
        <f t="shared" si="14"/>
        <v>0</v>
      </c>
    </row>
    <row r="87" spans="1:12" s="179" customFormat="1">
      <c r="A87" s="173" t="s">
        <v>619</v>
      </c>
      <c r="B87" s="174" t="s">
        <v>620</v>
      </c>
      <c r="C87" s="192">
        <v>1</v>
      </c>
      <c r="D87" s="192" t="s">
        <v>588</v>
      </c>
      <c r="E87" s="177"/>
      <c r="F87" s="177"/>
      <c r="G87" s="177">
        <f t="shared" si="12"/>
        <v>0</v>
      </c>
      <c r="H87" s="178">
        <f t="shared" si="13"/>
        <v>0</v>
      </c>
      <c r="I87" s="178">
        <f t="shared" si="14"/>
        <v>0</v>
      </c>
    </row>
    <row r="88" spans="1:12" s="179" customFormat="1">
      <c r="A88" s="173" t="s">
        <v>621</v>
      </c>
      <c r="B88" s="174" t="s">
        <v>622</v>
      </c>
      <c r="C88" s="192">
        <v>1</v>
      </c>
      <c r="D88" s="192" t="s">
        <v>588</v>
      </c>
      <c r="E88" s="177"/>
      <c r="F88" s="177"/>
      <c r="G88" s="177">
        <f t="shared" si="12"/>
        <v>0</v>
      </c>
      <c r="H88" s="178">
        <f t="shared" si="13"/>
        <v>0</v>
      </c>
      <c r="I88" s="178">
        <f t="shared" si="14"/>
        <v>0</v>
      </c>
    </row>
    <row r="89" spans="1:12" s="179" customFormat="1">
      <c r="A89" s="173" t="s">
        <v>623</v>
      </c>
      <c r="B89" s="198" t="s">
        <v>624</v>
      </c>
      <c r="C89" s="192">
        <v>1</v>
      </c>
      <c r="D89" s="192" t="s">
        <v>588</v>
      </c>
      <c r="E89" s="177"/>
      <c r="F89" s="177"/>
      <c r="G89" s="177">
        <f t="shared" si="12"/>
        <v>0</v>
      </c>
      <c r="H89" s="178">
        <f t="shared" si="13"/>
        <v>0</v>
      </c>
      <c r="I89" s="178">
        <f t="shared" si="14"/>
        <v>0</v>
      </c>
    </row>
    <row r="90" spans="1:12" s="179" customFormat="1">
      <c r="A90" s="173" t="s">
        <v>625</v>
      </c>
      <c r="B90" s="199" t="s">
        <v>626</v>
      </c>
      <c r="C90" s="192">
        <v>1</v>
      </c>
      <c r="D90" s="192" t="s">
        <v>588</v>
      </c>
      <c r="E90" s="177"/>
      <c r="F90" s="177"/>
      <c r="G90" s="177">
        <f t="shared" si="12"/>
        <v>0</v>
      </c>
      <c r="H90" s="178">
        <f t="shared" si="13"/>
        <v>0</v>
      </c>
      <c r="I90" s="178">
        <f t="shared" si="14"/>
        <v>0</v>
      </c>
    </row>
    <row r="91" spans="1:12" s="179" customFormat="1">
      <c r="A91" s="196" t="s">
        <v>627</v>
      </c>
      <c r="B91" s="174" t="s">
        <v>628</v>
      </c>
      <c r="C91" s="192">
        <v>1</v>
      </c>
      <c r="D91" s="192" t="s">
        <v>588</v>
      </c>
      <c r="E91" s="177"/>
      <c r="F91" s="177"/>
      <c r="G91" s="177">
        <f t="shared" si="12"/>
        <v>0</v>
      </c>
      <c r="H91" s="178">
        <f t="shared" si="13"/>
        <v>0</v>
      </c>
      <c r="I91" s="178">
        <f t="shared" si="14"/>
        <v>0</v>
      </c>
    </row>
    <row r="92" spans="1:12" s="179" customFormat="1">
      <c r="A92" s="196"/>
      <c r="B92" s="174"/>
      <c r="C92" s="194"/>
      <c r="D92" s="192"/>
      <c r="E92" s="177"/>
      <c r="F92" s="177"/>
      <c r="G92" s="177"/>
      <c r="H92" s="178"/>
      <c r="I92" s="178"/>
    </row>
    <row r="93" spans="1:12" s="187" customFormat="1">
      <c r="A93" s="167" t="s">
        <v>629</v>
      </c>
      <c r="B93" s="168" t="s">
        <v>630</v>
      </c>
      <c r="C93" s="169"/>
      <c r="D93" s="170"/>
      <c r="E93" s="171"/>
      <c r="F93" s="171"/>
      <c r="G93" s="171"/>
      <c r="H93" s="172"/>
      <c r="I93" s="172"/>
    </row>
    <row r="94" spans="1:12" s="187" customFormat="1">
      <c r="A94" s="173" t="s">
        <v>631</v>
      </c>
      <c r="B94" s="174" t="s">
        <v>632</v>
      </c>
      <c r="C94" s="192">
        <v>1</v>
      </c>
      <c r="D94" s="192" t="s">
        <v>588</v>
      </c>
      <c r="E94" s="193"/>
      <c r="F94" s="177"/>
      <c r="G94" s="177">
        <f>SUM(C94*E94)</f>
        <v>0</v>
      </c>
      <c r="H94" s="178">
        <f>SUM(C94*F94)</f>
        <v>0</v>
      </c>
      <c r="I94" s="178">
        <f>SUM(G94,H94)</f>
        <v>0</v>
      </c>
    </row>
    <row r="95" spans="1:12" s="187" customFormat="1">
      <c r="A95" s="173" t="s">
        <v>633</v>
      </c>
      <c r="B95" s="174" t="s">
        <v>634</v>
      </c>
      <c r="C95" s="192">
        <v>0</v>
      </c>
      <c r="D95" s="192" t="s">
        <v>588</v>
      </c>
      <c r="E95" s="193"/>
      <c r="F95" s="177"/>
      <c r="G95" s="177">
        <f>SUM(C95*E95)</f>
        <v>0</v>
      </c>
      <c r="H95" s="178">
        <f>SUM(C95*F95)</f>
        <v>0</v>
      </c>
      <c r="I95" s="178">
        <f>SUM(G95,H95)</f>
        <v>0</v>
      </c>
    </row>
    <row r="96" spans="1:12" s="187" customFormat="1">
      <c r="A96" s="189" t="s">
        <v>635</v>
      </c>
      <c r="B96" s="174" t="s">
        <v>636</v>
      </c>
      <c r="C96" s="192">
        <v>1</v>
      </c>
      <c r="D96" s="192" t="s">
        <v>588</v>
      </c>
      <c r="E96" s="186"/>
      <c r="F96" s="182"/>
      <c r="G96" s="177">
        <f>SUM(C96*E96)</f>
        <v>0</v>
      </c>
      <c r="H96" s="178">
        <f>SUM(C96*F96)</f>
        <v>0</v>
      </c>
      <c r="I96" s="178">
        <f>SUM(G96,H96)</f>
        <v>0</v>
      </c>
    </row>
    <row r="97" spans="1:9" s="179" customFormat="1">
      <c r="A97" s="189"/>
      <c r="B97" s="180"/>
      <c r="C97" s="194"/>
      <c r="D97" s="192"/>
      <c r="E97" s="192"/>
      <c r="F97" s="182"/>
      <c r="G97" s="177"/>
      <c r="H97" s="178"/>
      <c r="I97" s="200"/>
    </row>
    <row r="98" spans="1:9" s="201" customFormat="1">
      <c r="A98" s="167" t="s">
        <v>637</v>
      </c>
      <c r="B98" s="168" t="s">
        <v>638</v>
      </c>
      <c r="C98" s="169"/>
      <c r="D98" s="170"/>
      <c r="E98" s="171"/>
      <c r="F98" s="171"/>
      <c r="G98" s="171"/>
      <c r="H98" s="172"/>
      <c r="I98" s="172"/>
    </row>
    <row r="99" spans="1:9" s="160" customFormat="1">
      <c r="A99" s="173"/>
      <c r="B99" s="174"/>
      <c r="C99" s="202"/>
      <c r="D99" s="176"/>
      <c r="E99" s="177"/>
      <c r="F99" s="177"/>
      <c r="G99" s="177"/>
      <c r="H99" s="178"/>
      <c r="I99" s="178"/>
    </row>
    <row r="100" spans="1:9" s="160" customFormat="1">
      <c r="A100" s="173"/>
      <c r="B100" s="174"/>
      <c r="C100" s="202"/>
      <c r="D100" s="176"/>
      <c r="E100" s="177"/>
      <c r="F100" s="177"/>
      <c r="G100" s="177"/>
      <c r="H100" s="178"/>
      <c r="I100" s="178"/>
    </row>
    <row r="101" spans="1:9" s="160" customFormat="1">
      <c r="A101" s="173"/>
      <c r="B101" s="174"/>
      <c r="C101" s="202"/>
      <c r="D101" s="176"/>
      <c r="E101" s="177"/>
      <c r="F101" s="177"/>
      <c r="G101" s="177"/>
      <c r="H101" s="178"/>
      <c r="I101" s="178"/>
    </row>
    <row r="102" spans="1:9" s="160" customFormat="1" ht="15" thickBot="1">
      <c r="A102" s="203"/>
      <c r="B102" s="204" t="s">
        <v>639</v>
      </c>
      <c r="C102" s="205"/>
      <c r="D102" s="206"/>
      <c r="E102" s="207"/>
      <c r="F102" s="207"/>
      <c r="G102" s="208">
        <f>SUM(G3:G96)</f>
        <v>0</v>
      </c>
      <c r="H102" s="208">
        <f>SUM(H3:H96)</f>
        <v>0</v>
      </c>
      <c r="I102" s="208">
        <f>SUM(I3:I96)</f>
        <v>0</v>
      </c>
    </row>
    <row r="103" spans="1:9" s="160" customFormat="1">
      <c r="A103" s="209"/>
      <c r="B103" s="210"/>
      <c r="C103" s="211"/>
      <c r="D103" s="212"/>
      <c r="E103" s="213"/>
      <c r="F103" s="213"/>
      <c r="G103" s="213"/>
      <c r="H103" s="213"/>
      <c r="I103" s="213"/>
    </row>
    <row r="104" spans="1:9" s="160" customFormat="1">
      <c r="A104" s="209"/>
      <c r="B104" s="210"/>
      <c r="C104" s="211"/>
      <c r="D104" s="212"/>
      <c r="E104" s="213"/>
      <c r="F104" s="213"/>
      <c r="G104" s="213"/>
      <c r="H104" s="213"/>
      <c r="I104" s="213"/>
    </row>
    <row r="105" spans="1:9" s="160" customFormat="1">
      <c r="A105" s="209"/>
      <c r="B105" s="210"/>
      <c r="C105" s="211"/>
      <c r="D105" s="212"/>
      <c r="E105" s="213"/>
      <c r="F105" s="213"/>
      <c r="G105" s="213"/>
      <c r="H105" s="213"/>
      <c r="I105" s="213"/>
    </row>
    <row r="106" spans="1:9" s="160" customFormat="1" ht="15" thickBot="1">
      <c r="A106" s="209"/>
      <c r="B106" s="210"/>
      <c r="C106" s="211"/>
      <c r="D106" s="212"/>
      <c r="E106" s="213"/>
      <c r="F106" s="213"/>
      <c r="G106" s="213"/>
      <c r="H106" s="213"/>
      <c r="I106" s="213"/>
    </row>
    <row r="107" spans="1:9" s="195" customFormat="1">
      <c r="A107" s="214"/>
      <c r="B107" s="215"/>
      <c r="C107" s="216"/>
      <c r="D107" s="217"/>
      <c r="E107" s="217"/>
      <c r="F107" s="218"/>
      <c r="G107" s="313"/>
      <c r="H107" s="313"/>
      <c r="I107" s="219"/>
    </row>
    <row r="108" spans="1:9" s="195" customFormat="1">
      <c r="A108" s="214"/>
      <c r="B108" s="220" t="s">
        <v>640</v>
      </c>
      <c r="C108" s="216"/>
      <c r="D108" s="217"/>
      <c r="E108" s="217"/>
      <c r="F108" s="218"/>
      <c r="G108" s="218"/>
      <c r="H108" s="218"/>
      <c r="I108" s="218"/>
    </row>
    <row r="109" spans="1:9" s="195" customFormat="1">
      <c r="A109" s="214"/>
      <c r="B109" s="215" t="s">
        <v>641</v>
      </c>
      <c r="C109" s="216"/>
      <c r="D109" s="217"/>
      <c r="E109" s="217"/>
      <c r="F109" s="218"/>
      <c r="G109" s="218"/>
      <c r="H109" s="218"/>
      <c r="I109" s="218"/>
    </row>
    <row r="110" spans="1:9" s="195" customFormat="1">
      <c r="A110" s="214"/>
      <c r="B110" s="215" t="s">
        <v>642</v>
      </c>
      <c r="C110" s="216"/>
      <c r="D110" s="217"/>
      <c r="E110" s="217"/>
      <c r="F110" s="218"/>
      <c r="G110" s="218"/>
      <c r="H110" s="218"/>
      <c r="I110" s="218"/>
    </row>
    <row r="111" spans="1:9" s="195" customFormat="1">
      <c r="A111" s="214"/>
      <c r="B111" s="215" t="s">
        <v>643</v>
      </c>
      <c r="C111" s="216"/>
      <c r="D111" s="217"/>
      <c r="E111" s="217"/>
      <c r="F111" s="218"/>
      <c r="G111" s="218"/>
      <c r="H111" s="218"/>
      <c r="I111" s="218"/>
    </row>
    <row r="112" spans="1:9" s="195" customFormat="1">
      <c r="A112" s="214"/>
      <c r="B112" s="215" t="s">
        <v>644</v>
      </c>
      <c r="C112" s="216"/>
      <c r="D112" s="217"/>
      <c r="E112" s="217"/>
      <c r="F112" s="218"/>
      <c r="G112" s="218"/>
      <c r="H112" s="218"/>
      <c r="I112" s="218"/>
    </row>
    <row r="113" spans="1:9" s="195" customFormat="1">
      <c r="A113" s="214"/>
      <c r="C113" s="216"/>
      <c r="D113" s="217"/>
      <c r="E113" s="217"/>
      <c r="F113" s="218"/>
      <c r="G113" s="218"/>
      <c r="H113" s="218"/>
      <c r="I113" s="218"/>
    </row>
    <row r="114" spans="1:9" s="195" customFormat="1">
      <c r="A114" s="214"/>
      <c r="B114" s="215"/>
      <c r="C114" s="216"/>
      <c r="D114" s="217"/>
      <c r="E114" s="217"/>
      <c r="F114" s="218"/>
      <c r="G114" s="218"/>
      <c r="H114" s="218"/>
      <c r="I114" s="218"/>
    </row>
    <row r="118" spans="1:9">
      <c r="D118" s="215"/>
    </row>
  </sheetData>
  <mergeCells count="1">
    <mergeCell ref="G107:H107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J40"/>
  <sheetViews>
    <sheetView zoomScaleSheetLayoutView="110" workbookViewId="0">
      <pane ySplit="2" topLeftCell="A3" activePane="bottomLeft" state="frozen"/>
      <selection pane="bottomLeft" activeCell="G5" sqref="G5:H38"/>
    </sheetView>
  </sheetViews>
  <sheetFormatPr defaultRowHeight="13.2"/>
  <cols>
    <col min="1" max="1" width="6.109375" style="262" customWidth="1"/>
    <col min="2" max="2" width="60.6640625" style="260" customWidth="1"/>
    <col min="3" max="3" width="11.33203125" style="260" customWidth="1"/>
    <col min="4" max="4" width="24" style="261" customWidth="1"/>
    <col min="5" max="5" width="7.5546875" style="261" customWidth="1"/>
    <col min="6" max="6" width="6.33203125" style="262" customWidth="1"/>
    <col min="7" max="7" width="10.109375" style="262" customWidth="1"/>
    <col min="8" max="8" width="10" style="262" customWidth="1"/>
    <col min="9" max="9" width="10.88671875" style="262" customWidth="1"/>
    <col min="10" max="10" width="11.44140625" style="262" customWidth="1"/>
    <col min="11" max="256" width="8.88671875" style="262"/>
    <col min="257" max="257" width="6.109375" style="262" customWidth="1"/>
    <col min="258" max="258" width="60.6640625" style="262" customWidth="1"/>
    <col min="259" max="259" width="11.33203125" style="262" customWidth="1"/>
    <col min="260" max="260" width="24" style="262" customWidth="1"/>
    <col min="261" max="261" width="7.5546875" style="262" customWidth="1"/>
    <col min="262" max="262" width="6.33203125" style="262" customWidth="1"/>
    <col min="263" max="263" width="10.109375" style="262" customWidth="1"/>
    <col min="264" max="264" width="10" style="262" customWidth="1"/>
    <col min="265" max="265" width="10.88671875" style="262" customWidth="1"/>
    <col min="266" max="266" width="11.44140625" style="262" customWidth="1"/>
    <col min="267" max="512" width="8.88671875" style="262"/>
    <col min="513" max="513" width="6.109375" style="262" customWidth="1"/>
    <col min="514" max="514" width="60.6640625" style="262" customWidth="1"/>
    <col min="515" max="515" width="11.33203125" style="262" customWidth="1"/>
    <col min="516" max="516" width="24" style="262" customWidth="1"/>
    <col min="517" max="517" width="7.5546875" style="262" customWidth="1"/>
    <col min="518" max="518" width="6.33203125" style="262" customWidth="1"/>
    <col min="519" max="519" width="10.109375" style="262" customWidth="1"/>
    <col min="520" max="520" width="10" style="262" customWidth="1"/>
    <col min="521" max="521" width="10.88671875" style="262" customWidth="1"/>
    <col min="522" max="522" width="11.44140625" style="262" customWidth="1"/>
    <col min="523" max="768" width="8.88671875" style="262"/>
    <col min="769" max="769" width="6.109375" style="262" customWidth="1"/>
    <col min="770" max="770" width="60.6640625" style="262" customWidth="1"/>
    <col min="771" max="771" width="11.33203125" style="262" customWidth="1"/>
    <col min="772" max="772" width="24" style="262" customWidth="1"/>
    <col min="773" max="773" width="7.5546875" style="262" customWidth="1"/>
    <col min="774" max="774" width="6.33203125" style="262" customWidth="1"/>
    <col min="775" max="775" width="10.109375" style="262" customWidth="1"/>
    <col min="776" max="776" width="10" style="262" customWidth="1"/>
    <col min="777" max="777" width="10.88671875" style="262" customWidth="1"/>
    <col min="778" max="778" width="11.44140625" style="262" customWidth="1"/>
    <col min="779" max="1024" width="8.88671875" style="262"/>
    <col min="1025" max="1025" width="6.109375" style="262" customWidth="1"/>
    <col min="1026" max="1026" width="60.6640625" style="262" customWidth="1"/>
    <col min="1027" max="1027" width="11.33203125" style="262" customWidth="1"/>
    <col min="1028" max="1028" width="24" style="262" customWidth="1"/>
    <col min="1029" max="1029" width="7.5546875" style="262" customWidth="1"/>
    <col min="1030" max="1030" width="6.33203125" style="262" customWidth="1"/>
    <col min="1031" max="1031" width="10.109375" style="262" customWidth="1"/>
    <col min="1032" max="1032" width="10" style="262" customWidth="1"/>
    <col min="1033" max="1033" width="10.88671875" style="262" customWidth="1"/>
    <col min="1034" max="1034" width="11.44140625" style="262" customWidth="1"/>
    <col min="1035" max="1280" width="8.88671875" style="262"/>
    <col min="1281" max="1281" width="6.109375" style="262" customWidth="1"/>
    <col min="1282" max="1282" width="60.6640625" style="262" customWidth="1"/>
    <col min="1283" max="1283" width="11.33203125" style="262" customWidth="1"/>
    <col min="1284" max="1284" width="24" style="262" customWidth="1"/>
    <col min="1285" max="1285" width="7.5546875" style="262" customWidth="1"/>
    <col min="1286" max="1286" width="6.33203125" style="262" customWidth="1"/>
    <col min="1287" max="1287" width="10.109375" style="262" customWidth="1"/>
    <col min="1288" max="1288" width="10" style="262" customWidth="1"/>
    <col min="1289" max="1289" width="10.88671875" style="262" customWidth="1"/>
    <col min="1290" max="1290" width="11.44140625" style="262" customWidth="1"/>
    <col min="1291" max="1536" width="8.88671875" style="262"/>
    <col min="1537" max="1537" width="6.109375" style="262" customWidth="1"/>
    <col min="1538" max="1538" width="60.6640625" style="262" customWidth="1"/>
    <col min="1539" max="1539" width="11.33203125" style="262" customWidth="1"/>
    <col min="1540" max="1540" width="24" style="262" customWidth="1"/>
    <col min="1541" max="1541" width="7.5546875" style="262" customWidth="1"/>
    <col min="1542" max="1542" width="6.33203125" style="262" customWidth="1"/>
    <col min="1543" max="1543" width="10.109375" style="262" customWidth="1"/>
    <col min="1544" max="1544" width="10" style="262" customWidth="1"/>
    <col min="1545" max="1545" width="10.88671875" style="262" customWidth="1"/>
    <col min="1546" max="1546" width="11.44140625" style="262" customWidth="1"/>
    <col min="1547" max="1792" width="8.88671875" style="262"/>
    <col min="1793" max="1793" width="6.109375" style="262" customWidth="1"/>
    <col min="1794" max="1794" width="60.6640625" style="262" customWidth="1"/>
    <col min="1795" max="1795" width="11.33203125" style="262" customWidth="1"/>
    <col min="1796" max="1796" width="24" style="262" customWidth="1"/>
    <col min="1797" max="1797" width="7.5546875" style="262" customWidth="1"/>
    <col min="1798" max="1798" width="6.33203125" style="262" customWidth="1"/>
    <col min="1799" max="1799" width="10.109375" style="262" customWidth="1"/>
    <col min="1800" max="1800" width="10" style="262" customWidth="1"/>
    <col min="1801" max="1801" width="10.88671875" style="262" customWidth="1"/>
    <col min="1802" max="1802" width="11.44140625" style="262" customWidth="1"/>
    <col min="1803" max="2048" width="8.88671875" style="262"/>
    <col min="2049" max="2049" width="6.109375" style="262" customWidth="1"/>
    <col min="2050" max="2050" width="60.6640625" style="262" customWidth="1"/>
    <col min="2051" max="2051" width="11.33203125" style="262" customWidth="1"/>
    <col min="2052" max="2052" width="24" style="262" customWidth="1"/>
    <col min="2053" max="2053" width="7.5546875" style="262" customWidth="1"/>
    <col min="2054" max="2054" width="6.33203125" style="262" customWidth="1"/>
    <col min="2055" max="2055" width="10.109375" style="262" customWidth="1"/>
    <col min="2056" max="2056" width="10" style="262" customWidth="1"/>
    <col min="2057" max="2057" width="10.88671875" style="262" customWidth="1"/>
    <col min="2058" max="2058" width="11.44140625" style="262" customWidth="1"/>
    <col min="2059" max="2304" width="8.88671875" style="262"/>
    <col min="2305" max="2305" width="6.109375" style="262" customWidth="1"/>
    <col min="2306" max="2306" width="60.6640625" style="262" customWidth="1"/>
    <col min="2307" max="2307" width="11.33203125" style="262" customWidth="1"/>
    <col min="2308" max="2308" width="24" style="262" customWidth="1"/>
    <col min="2309" max="2309" width="7.5546875" style="262" customWidth="1"/>
    <col min="2310" max="2310" width="6.33203125" style="262" customWidth="1"/>
    <col min="2311" max="2311" width="10.109375" style="262" customWidth="1"/>
    <col min="2312" max="2312" width="10" style="262" customWidth="1"/>
    <col min="2313" max="2313" width="10.88671875" style="262" customWidth="1"/>
    <col min="2314" max="2314" width="11.44140625" style="262" customWidth="1"/>
    <col min="2315" max="2560" width="8.88671875" style="262"/>
    <col min="2561" max="2561" width="6.109375" style="262" customWidth="1"/>
    <col min="2562" max="2562" width="60.6640625" style="262" customWidth="1"/>
    <col min="2563" max="2563" width="11.33203125" style="262" customWidth="1"/>
    <col min="2564" max="2564" width="24" style="262" customWidth="1"/>
    <col min="2565" max="2565" width="7.5546875" style="262" customWidth="1"/>
    <col min="2566" max="2566" width="6.33203125" style="262" customWidth="1"/>
    <col min="2567" max="2567" width="10.109375" style="262" customWidth="1"/>
    <col min="2568" max="2568" width="10" style="262" customWidth="1"/>
    <col min="2569" max="2569" width="10.88671875" style="262" customWidth="1"/>
    <col min="2570" max="2570" width="11.44140625" style="262" customWidth="1"/>
    <col min="2571" max="2816" width="8.88671875" style="262"/>
    <col min="2817" max="2817" width="6.109375" style="262" customWidth="1"/>
    <col min="2818" max="2818" width="60.6640625" style="262" customWidth="1"/>
    <col min="2819" max="2819" width="11.33203125" style="262" customWidth="1"/>
    <col min="2820" max="2820" width="24" style="262" customWidth="1"/>
    <col min="2821" max="2821" width="7.5546875" style="262" customWidth="1"/>
    <col min="2822" max="2822" width="6.33203125" style="262" customWidth="1"/>
    <col min="2823" max="2823" width="10.109375" style="262" customWidth="1"/>
    <col min="2824" max="2824" width="10" style="262" customWidth="1"/>
    <col min="2825" max="2825" width="10.88671875" style="262" customWidth="1"/>
    <col min="2826" max="2826" width="11.44140625" style="262" customWidth="1"/>
    <col min="2827" max="3072" width="8.88671875" style="262"/>
    <col min="3073" max="3073" width="6.109375" style="262" customWidth="1"/>
    <col min="3074" max="3074" width="60.6640625" style="262" customWidth="1"/>
    <col min="3075" max="3075" width="11.33203125" style="262" customWidth="1"/>
    <col min="3076" max="3076" width="24" style="262" customWidth="1"/>
    <col min="3077" max="3077" width="7.5546875" style="262" customWidth="1"/>
    <col min="3078" max="3078" width="6.33203125" style="262" customWidth="1"/>
    <col min="3079" max="3079" width="10.109375" style="262" customWidth="1"/>
    <col min="3080" max="3080" width="10" style="262" customWidth="1"/>
    <col min="3081" max="3081" width="10.88671875" style="262" customWidth="1"/>
    <col min="3082" max="3082" width="11.44140625" style="262" customWidth="1"/>
    <col min="3083" max="3328" width="8.88671875" style="262"/>
    <col min="3329" max="3329" width="6.109375" style="262" customWidth="1"/>
    <col min="3330" max="3330" width="60.6640625" style="262" customWidth="1"/>
    <col min="3331" max="3331" width="11.33203125" style="262" customWidth="1"/>
    <col min="3332" max="3332" width="24" style="262" customWidth="1"/>
    <col min="3333" max="3333" width="7.5546875" style="262" customWidth="1"/>
    <col min="3334" max="3334" width="6.33203125" style="262" customWidth="1"/>
    <col min="3335" max="3335" width="10.109375" style="262" customWidth="1"/>
    <col min="3336" max="3336" width="10" style="262" customWidth="1"/>
    <col min="3337" max="3337" width="10.88671875" style="262" customWidth="1"/>
    <col min="3338" max="3338" width="11.44140625" style="262" customWidth="1"/>
    <col min="3339" max="3584" width="8.88671875" style="262"/>
    <col min="3585" max="3585" width="6.109375" style="262" customWidth="1"/>
    <col min="3586" max="3586" width="60.6640625" style="262" customWidth="1"/>
    <col min="3587" max="3587" width="11.33203125" style="262" customWidth="1"/>
    <col min="3588" max="3588" width="24" style="262" customWidth="1"/>
    <col min="3589" max="3589" width="7.5546875" style="262" customWidth="1"/>
    <col min="3590" max="3590" width="6.33203125" style="262" customWidth="1"/>
    <col min="3591" max="3591" width="10.109375" style="262" customWidth="1"/>
    <col min="3592" max="3592" width="10" style="262" customWidth="1"/>
    <col min="3593" max="3593" width="10.88671875" style="262" customWidth="1"/>
    <col min="3594" max="3594" width="11.44140625" style="262" customWidth="1"/>
    <col min="3595" max="3840" width="8.88671875" style="262"/>
    <col min="3841" max="3841" width="6.109375" style="262" customWidth="1"/>
    <col min="3842" max="3842" width="60.6640625" style="262" customWidth="1"/>
    <col min="3843" max="3843" width="11.33203125" style="262" customWidth="1"/>
    <col min="3844" max="3844" width="24" style="262" customWidth="1"/>
    <col min="3845" max="3845" width="7.5546875" style="262" customWidth="1"/>
    <col min="3846" max="3846" width="6.33203125" style="262" customWidth="1"/>
    <col min="3847" max="3847" width="10.109375" style="262" customWidth="1"/>
    <col min="3848" max="3848" width="10" style="262" customWidth="1"/>
    <col min="3849" max="3849" width="10.88671875" style="262" customWidth="1"/>
    <col min="3850" max="3850" width="11.44140625" style="262" customWidth="1"/>
    <col min="3851" max="4096" width="8.88671875" style="262"/>
    <col min="4097" max="4097" width="6.109375" style="262" customWidth="1"/>
    <col min="4098" max="4098" width="60.6640625" style="262" customWidth="1"/>
    <col min="4099" max="4099" width="11.33203125" style="262" customWidth="1"/>
    <col min="4100" max="4100" width="24" style="262" customWidth="1"/>
    <col min="4101" max="4101" width="7.5546875" style="262" customWidth="1"/>
    <col min="4102" max="4102" width="6.33203125" style="262" customWidth="1"/>
    <col min="4103" max="4103" width="10.109375" style="262" customWidth="1"/>
    <col min="4104" max="4104" width="10" style="262" customWidth="1"/>
    <col min="4105" max="4105" width="10.88671875" style="262" customWidth="1"/>
    <col min="4106" max="4106" width="11.44140625" style="262" customWidth="1"/>
    <col min="4107" max="4352" width="8.88671875" style="262"/>
    <col min="4353" max="4353" width="6.109375" style="262" customWidth="1"/>
    <col min="4354" max="4354" width="60.6640625" style="262" customWidth="1"/>
    <col min="4355" max="4355" width="11.33203125" style="262" customWidth="1"/>
    <col min="4356" max="4356" width="24" style="262" customWidth="1"/>
    <col min="4357" max="4357" width="7.5546875" style="262" customWidth="1"/>
    <col min="4358" max="4358" width="6.33203125" style="262" customWidth="1"/>
    <col min="4359" max="4359" width="10.109375" style="262" customWidth="1"/>
    <col min="4360" max="4360" width="10" style="262" customWidth="1"/>
    <col min="4361" max="4361" width="10.88671875" style="262" customWidth="1"/>
    <col min="4362" max="4362" width="11.44140625" style="262" customWidth="1"/>
    <col min="4363" max="4608" width="8.88671875" style="262"/>
    <col min="4609" max="4609" width="6.109375" style="262" customWidth="1"/>
    <col min="4610" max="4610" width="60.6640625" style="262" customWidth="1"/>
    <col min="4611" max="4611" width="11.33203125" style="262" customWidth="1"/>
    <col min="4612" max="4612" width="24" style="262" customWidth="1"/>
    <col min="4613" max="4613" width="7.5546875" style="262" customWidth="1"/>
    <col min="4614" max="4614" width="6.33203125" style="262" customWidth="1"/>
    <col min="4615" max="4615" width="10.109375" style="262" customWidth="1"/>
    <col min="4616" max="4616" width="10" style="262" customWidth="1"/>
    <col min="4617" max="4617" width="10.88671875" style="262" customWidth="1"/>
    <col min="4618" max="4618" width="11.44140625" style="262" customWidth="1"/>
    <col min="4619" max="4864" width="8.88671875" style="262"/>
    <col min="4865" max="4865" width="6.109375" style="262" customWidth="1"/>
    <col min="4866" max="4866" width="60.6640625" style="262" customWidth="1"/>
    <col min="4867" max="4867" width="11.33203125" style="262" customWidth="1"/>
    <col min="4868" max="4868" width="24" style="262" customWidth="1"/>
    <col min="4869" max="4869" width="7.5546875" style="262" customWidth="1"/>
    <col min="4870" max="4870" width="6.33203125" style="262" customWidth="1"/>
    <col min="4871" max="4871" width="10.109375" style="262" customWidth="1"/>
    <col min="4872" max="4872" width="10" style="262" customWidth="1"/>
    <col min="4873" max="4873" width="10.88671875" style="262" customWidth="1"/>
    <col min="4874" max="4874" width="11.44140625" style="262" customWidth="1"/>
    <col min="4875" max="5120" width="8.88671875" style="262"/>
    <col min="5121" max="5121" width="6.109375" style="262" customWidth="1"/>
    <col min="5122" max="5122" width="60.6640625" style="262" customWidth="1"/>
    <col min="5123" max="5123" width="11.33203125" style="262" customWidth="1"/>
    <col min="5124" max="5124" width="24" style="262" customWidth="1"/>
    <col min="5125" max="5125" width="7.5546875" style="262" customWidth="1"/>
    <col min="5126" max="5126" width="6.33203125" style="262" customWidth="1"/>
    <col min="5127" max="5127" width="10.109375" style="262" customWidth="1"/>
    <col min="5128" max="5128" width="10" style="262" customWidth="1"/>
    <col min="5129" max="5129" width="10.88671875" style="262" customWidth="1"/>
    <col min="5130" max="5130" width="11.44140625" style="262" customWidth="1"/>
    <col min="5131" max="5376" width="8.88671875" style="262"/>
    <col min="5377" max="5377" width="6.109375" style="262" customWidth="1"/>
    <col min="5378" max="5378" width="60.6640625" style="262" customWidth="1"/>
    <col min="5379" max="5379" width="11.33203125" style="262" customWidth="1"/>
    <col min="5380" max="5380" width="24" style="262" customWidth="1"/>
    <col min="5381" max="5381" width="7.5546875" style="262" customWidth="1"/>
    <col min="5382" max="5382" width="6.33203125" style="262" customWidth="1"/>
    <col min="5383" max="5383" width="10.109375" style="262" customWidth="1"/>
    <col min="5384" max="5384" width="10" style="262" customWidth="1"/>
    <col min="5385" max="5385" width="10.88671875" style="262" customWidth="1"/>
    <col min="5386" max="5386" width="11.44140625" style="262" customWidth="1"/>
    <col min="5387" max="5632" width="8.88671875" style="262"/>
    <col min="5633" max="5633" width="6.109375" style="262" customWidth="1"/>
    <col min="5634" max="5634" width="60.6640625" style="262" customWidth="1"/>
    <col min="5635" max="5635" width="11.33203125" style="262" customWidth="1"/>
    <col min="5636" max="5636" width="24" style="262" customWidth="1"/>
    <col min="5637" max="5637" width="7.5546875" style="262" customWidth="1"/>
    <col min="5638" max="5638" width="6.33203125" style="262" customWidth="1"/>
    <col min="5639" max="5639" width="10.109375" style="262" customWidth="1"/>
    <col min="5640" max="5640" width="10" style="262" customWidth="1"/>
    <col min="5641" max="5641" width="10.88671875" style="262" customWidth="1"/>
    <col min="5642" max="5642" width="11.44140625" style="262" customWidth="1"/>
    <col min="5643" max="5888" width="8.88671875" style="262"/>
    <col min="5889" max="5889" width="6.109375" style="262" customWidth="1"/>
    <col min="5890" max="5890" width="60.6640625" style="262" customWidth="1"/>
    <col min="5891" max="5891" width="11.33203125" style="262" customWidth="1"/>
    <col min="5892" max="5892" width="24" style="262" customWidth="1"/>
    <col min="5893" max="5893" width="7.5546875" style="262" customWidth="1"/>
    <col min="5894" max="5894" width="6.33203125" style="262" customWidth="1"/>
    <col min="5895" max="5895" width="10.109375" style="262" customWidth="1"/>
    <col min="5896" max="5896" width="10" style="262" customWidth="1"/>
    <col min="5897" max="5897" width="10.88671875" style="262" customWidth="1"/>
    <col min="5898" max="5898" width="11.44140625" style="262" customWidth="1"/>
    <col min="5899" max="6144" width="8.88671875" style="262"/>
    <col min="6145" max="6145" width="6.109375" style="262" customWidth="1"/>
    <col min="6146" max="6146" width="60.6640625" style="262" customWidth="1"/>
    <col min="6147" max="6147" width="11.33203125" style="262" customWidth="1"/>
    <col min="6148" max="6148" width="24" style="262" customWidth="1"/>
    <col min="6149" max="6149" width="7.5546875" style="262" customWidth="1"/>
    <col min="6150" max="6150" width="6.33203125" style="262" customWidth="1"/>
    <col min="6151" max="6151" width="10.109375" style="262" customWidth="1"/>
    <col min="6152" max="6152" width="10" style="262" customWidth="1"/>
    <col min="6153" max="6153" width="10.88671875" style="262" customWidth="1"/>
    <col min="6154" max="6154" width="11.44140625" style="262" customWidth="1"/>
    <col min="6155" max="6400" width="8.88671875" style="262"/>
    <col min="6401" max="6401" width="6.109375" style="262" customWidth="1"/>
    <col min="6402" max="6402" width="60.6640625" style="262" customWidth="1"/>
    <col min="6403" max="6403" width="11.33203125" style="262" customWidth="1"/>
    <col min="6404" max="6404" width="24" style="262" customWidth="1"/>
    <col min="6405" max="6405" width="7.5546875" style="262" customWidth="1"/>
    <col min="6406" max="6406" width="6.33203125" style="262" customWidth="1"/>
    <col min="6407" max="6407" width="10.109375" style="262" customWidth="1"/>
    <col min="6408" max="6408" width="10" style="262" customWidth="1"/>
    <col min="6409" max="6409" width="10.88671875" style="262" customWidth="1"/>
    <col min="6410" max="6410" width="11.44140625" style="262" customWidth="1"/>
    <col min="6411" max="6656" width="8.88671875" style="262"/>
    <col min="6657" max="6657" width="6.109375" style="262" customWidth="1"/>
    <col min="6658" max="6658" width="60.6640625" style="262" customWidth="1"/>
    <col min="6659" max="6659" width="11.33203125" style="262" customWidth="1"/>
    <col min="6660" max="6660" width="24" style="262" customWidth="1"/>
    <col min="6661" max="6661" width="7.5546875" style="262" customWidth="1"/>
    <col min="6662" max="6662" width="6.33203125" style="262" customWidth="1"/>
    <col min="6663" max="6663" width="10.109375" style="262" customWidth="1"/>
    <col min="6664" max="6664" width="10" style="262" customWidth="1"/>
    <col min="6665" max="6665" width="10.88671875" style="262" customWidth="1"/>
    <col min="6666" max="6666" width="11.44140625" style="262" customWidth="1"/>
    <col min="6667" max="6912" width="8.88671875" style="262"/>
    <col min="6913" max="6913" width="6.109375" style="262" customWidth="1"/>
    <col min="6914" max="6914" width="60.6640625" style="262" customWidth="1"/>
    <col min="6915" max="6915" width="11.33203125" style="262" customWidth="1"/>
    <col min="6916" max="6916" width="24" style="262" customWidth="1"/>
    <col min="6917" max="6917" width="7.5546875" style="262" customWidth="1"/>
    <col min="6918" max="6918" width="6.33203125" style="262" customWidth="1"/>
    <col min="6919" max="6919" width="10.109375" style="262" customWidth="1"/>
    <col min="6920" max="6920" width="10" style="262" customWidth="1"/>
    <col min="6921" max="6921" width="10.88671875" style="262" customWidth="1"/>
    <col min="6922" max="6922" width="11.44140625" style="262" customWidth="1"/>
    <col min="6923" max="7168" width="8.88671875" style="262"/>
    <col min="7169" max="7169" width="6.109375" style="262" customWidth="1"/>
    <col min="7170" max="7170" width="60.6640625" style="262" customWidth="1"/>
    <col min="7171" max="7171" width="11.33203125" style="262" customWidth="1"/>
    <col min="7172" max="7172" width="24" style="262" customWidth="1"/>
    <col min="7173" max="7173" width="7.5546875" style="262" customWidth="1"/>
    <col min="7174" max="7174" width="6.33203125" style="262" customWidth="1"/>
    <col min="7175" max="7175" width="10.109375" style="262" customWidth="1"/>
    <col min="7176" max="7176" width="10" style="262" customWidth="1"/>
    <col min="7177" max="7177" width="10.88671875" style="262" customWidth="1"/>
    <col min="7178" max="7178" width="11.44140625" style="262" customWidth="1"/>
    <col min="7179" max="7424" width="8.88671875" style="262"/>
    <col min="7425" max="7425" width="6.109375" style="262" customWidth="1"/>
    <col min="7426" max="7426" width="60.6640625" style="262" customWidth="1"/>
    <col min="7427" max="7427" width="11.33203125" style="262" customWidth="1"/>
    <col min="7428" max="7428" width="24" style="262" customWidth="1"/>
    <col min="7429" max="7429" width="7.5546875" style="262" customWidth="1"/>
    <col min="7430" max="7430" width="6.33203125" style="262" customWidth="1"/>
    <col min="7431" max="7431" width="10.109375" style="262" customWidth="1"/>
    <col min="7432" max="7432" width="10" style="262" customWidth="1"/>
    <col min="7433" max="7433" width="10.88671875" style="262" customWidth="1"/>
    <col min="7434" max="7434" width="11.44140625" style="262" customWidth="1"/>
    <col min="7435" max="7680" width="8.88671875" style="262"/>
    <col min="7681" max="7681" width="6.109375" style="262" customWidth="1"/>
    <col min="7682" max="7682" width="60.6640625" style="262" customWidth="1"/>
    <col min="7683" max="7683" width="11.33203125" style="262" customWidth="1"/>
    <col min="7684" max="7684" width="24" style="262" customWidth="1"/>
    <col min="7685" max="7685" width="7.5546875" style="262" customWidth="1"/>
    <col min="7686" max="7686" width="6.33203125" style="262" customWidth="1"/>
    <col min="7687" max="7687" width="10.109375" style="262" customWidth="1"/>
    <col min="7688" max="7688" width="10" style="262" customWidth="1"/>
    <col min="7689" max="7689" width="10.88671875" style="262" customWidth="1"/>
    <col min="7690" max="7690" width="11.44140625" style="262" customWidth="1"/>
    <col min="7691" max="7936" width="8.88671875" style="262"/>
    <col min="7937" max="7937" width="6.109375" style="262" customWidth="1"/>
    <col min="7938" max="7938" width="60.6640625" style="262" customWidth="1"/>
    <col min="7939" max="7939" width="11.33203125" style="262" customWidth="1"/>
    <col min="7940" max="7940" width="24" style="262" customWidth="1"/>
    <col min="7941" max="7941" width="7.5546875" style="262" customWidth="1"/>
    <col min="7942" max="7942" width="6.33203125" style="262" customWidth="1"/>
    <col min="7943" max="7943" width="10.109375" style="262" customWidth="1"/>
    <col min="7944" max="7944" width="10" style="262" customWidth="1"/>
    <col min="7945" max="7945" width="10.88671875" style="262" customWidth="1"/>
    <col min="7946" max="7946" width="11.44140625" style="262" customWidth="1"/>
    <col min="7947" max="8192" width="8.88671875" style="262"/>
    <col min="8193" max="8193" width="6.109375" style="262" customWidth="1"/>
    <col min="8194" max="8194" width="60.6640625" style="262" customWidth="1"/>
    <col min="8195" max="8195" width="11.33203125" style="262" customWidth="1"/>
    <col min="8196" max="8196" width="24" style="262" customWidth="1"/>
    <col min="8197" max="8197" width="7.5546875" style="262" customWidth="1"/>
    <col min="8198" max="8198" width="6.33203125" style="262" customWidth="1"/>
    <col min="8199" max="8199" width="10.109375" style="262" customWidth="1"/>
    <col min="8200" max="8200" width="10" style="262" customWidth="1"/>
    <col min="8201" max="8201" width="10.88671875" style="262" customWidth="1"/>
    <col min="8202" max="8202" width="11.44140625" style="262" customWidth="1"/>
    <col min="8203" max="8448" width="8.88671875" style="262"/>
    <col min="8449" max="8449" width="6.109375" style="262" customWidth="1"/>
    <col min="8450" max="8450" width="60.6640625" style="262" customWidth="1"/>
    <col min="8451" max="8451" width="11.33203125" style="262" customWidth="1"/>
    <col min="8452" max="8452" width="24" style="262" customWidth="1"/>
    <col min="8453" max="8453" width="7.5546875" style="262" customWidth="1"/>
    <col min="8454" max="8454" width="6.33203125" style="262" customWidth="1"/>
    <col min="8455" max="8455" width="10.109375" style="262" customWidth="1"/>
    <col min="8456" max="8456" width="10" style="262" customWidth="1"/>
    <col min="8457" max="8457" width="10.88671875" style="262" customWidth="1"/>
    <col min="8458" max="8458" width="11.44140625" style="262" customWidth="1"/>
    <col min="8459" max="8704" width="8.88671875" style="262"/>
    <col min="8705" max="8705" width="6.109375" style="262" customWidth="1"/>
    <col min="8706" max="8706" width="60.6640625" style="262" customWidth="1"/>
    <col min="8707" max="8707" width="11.33203125" style="262" customWidth="1"/>
    <col min="8708" max="8708" width="24" style="262" customWidth="1"/>
    <col min="8709" max="8709" width="7.5546875" style="262" customWidth="1"/>
    <col min="8710" max="8710" width="6.33203125" style="262" customWidth="1"/>
    <col min="8711" max="8711" width="10.109375" style="262" customWidth="1"/>
    <col min="8712" max="8712" width="10" style="262" customWidth="1"/>
    <col min="8713" max="8713" width="10.88671875" style="262" customWidth="1"/>
    <col min="8714" max="8714" width="11.44140625" style="262" customWidth="1"/>
    <col min="8715" max="8960" width="8.88671875" style="262"/>
    <col min="8961" max="8961" width="6.109375" style="262" customWidth="1"/>
    <col min="8962" max="8962" width="60.6640625" style="262" customWidth="1"/>
    <col min="8963" max="8963" width="11.33203125" style="262" customWidth="1"/>
    <col min="8964" max="8964" width="24" style="262" customWidth="1"/>
    <col min="8965" max="8965" width="7.5546875" style="262" customWidth="1"/>
    <col min="8966" max="8966" width="6.33203125" style="262" customWidth="1"/>
    <col min="8967" max="8967" width="10.109375" style="262" customWidth="1"/>
    <col min="8968" max="8968" width="10" style="262" customWidth="1"/>
    <col min="8969" max="8969" width="10.88671875" style="262" customWidth="1"/>
    <col min="8970" max="8970" width="11.44140625" style="262" customWidth="1"/>
    <col min="8971" max="9216" width="8.88671875" style="262"/>
    <col min="9217" max="9217" width="6.109375" style="262" customWidth="1"/>
    <col min="9218" max="9218" width="60.6640625" style="262" customWidth="1"/>
    <col min="9219" max="9219" width="11.33203125" style="262" customWidth="1"/>
    <col min="9220" max="9220" width="24" style="262" customWidth="1"/>
    <col min="9221" max="9221" width="7.5546875" style="262" customWidth="1"/>
    <col min="9222" max="9222" width="6.33203125" style="262" customWidth="1"/>
    <col min="9223" max="9223" width="10.109375" style="262" customWidth="1"/>
    <col min="9224" max="9224" width="10" style="262" customWidth="1"/>
    <col min="9225" max="9225" width="10.88671875" style="262" customWidth="1"/>
    <col min="9226" max="9226" width="11.44140625" style="262" customWidth="1"/>
    <col min="9227" max="9472" width="8.88671875" style="262"/>
    <col min="9473" max="9473" width="6.109375" style="262" customWidth="1"/>
    <col min="9474" max="9474" width="60.6640625" style="262" customWidth="1"/>
    <col min="9475" max="9475" width="11.33203125" style="262" customWidth="1"/>
    <col min="9476" max="9476" width="24" style="262" customWidth="1"/>
    <col min="9477" max="9477" width="7.5546875" style="262" customWidth="1"/>
    <col min="9478" max="9478" width="6.33203125" style="262" customWidth="1"/>
    <col min="9479" max="9479" width="10.109375" style="262" customWidth="1"/>
    <col min="9480" max="9480" width="10" style="262" customWidth="1"/>
    <col min="9481" max="9481" width="10.88671875" style="262" customWidth="1"/>
    <col min="9482" max="9482" width="11.44140625" style="262" customWidth="1"/>
    <col min="9483" max="9728" width="8.88671875" style="262"/>
    <col min="9729" max="9729" width="6.109375" style="262" customWidth="1"/>
    <col min="9730" max="9730" width="60.6640625" style="262" customWidth="1"/>
    <col min="9731" max="9731" width="11.33203125" style="262" customWidth="1"/>
    <col min="9732" max="9732" width="24" style="262" customWidth="1"/>
    <col min="9733" max="9733" width="7.5546875" style="262" customWidth="1"/>
    <col min="9734" max="9734" width="6.33203125" style="262" customWidth="1"/>
    <col min="9735" max="9735" width="10.109375" style="262" customWidth="1"/>
    <col min="9736" max="9736" width="10" style="262" customWidth="1"/>
    <col min="9737" max="9737" width="10.88671875" style="262" customWidth="1"/>
    <col min="9738" max="9738" width="11.44140625" style="262" customWidth="1"/>
    <col min="9739" max="9984" width="8.88671875" style="262"/>
    <col min="9985" max="9985" width="6.109375" style="262" customWidth="1"/>
    <col min="9986" max="9986" width="60.6640625" style="262" customWidth="1"/>
    <col min="9987" max="9987" width="11.33203125" style="262" customWidth="1"/>
    <col min="9988" max="9988" width="24" style="262" customWidth="1"/>
    <col min="9989" max="9989" width="7.5546875" style="262" customWidth="1"/>
    <col min="9990" max="9990" width="6.33203125" style="262" customWidth="1"/>
    <col min="9991" max="9991" width="10.109375" style="262" customWidth="1"/>
    <col min="9992" max="9992" width="10" style="262" customWidth="1"/>
    <col min="9993" max="9993" width="10.88671875" style="262" customWidth="1"/>
    <col min="9994" max="9994" width="11.44140625" style="262" customWidth="1"/>
    <col min="9995" max="10240" width="8.88671875" style="262"/>
    <col min="10241" max="10241" width="6.109375" style="262" customWidth="1"/>
    <col min="10242" max="10242" width="60.6640625" style="262" customWidth="1"/>
    <col min="10243" max="10243" width="11.33203125" style="262" customWidth="1"/>
    <col min="10244" max="10244" width="24" style="262" customWidth="1"/>
    <col min="10245" max="10245" width="7.5546875" style="262" customWidth="1"/>
    <col min="10246" max="10246" width="6.33203125" style="262" customWidth="1"/>
    <col min="10247" max="10247" width="10.109375" style="262" customWidth="1"/>
    <col min="10248" max="10248" width="10" style="262" customWidth="1"/>
    <col min="10249" max="10249" width="10.88671875" style="262" customWidth="1"/>
    <col min="10250" max="10250" width="11.44140625" style="262" customWidth="1"/>
    <col min="10251" max="10496" width="8.88671875" style="262"/>
    <col min="10497" max="10497" width="6.109375" style="262" customWidth="1"/>
    <col min="10498" max="10498" width="60.6640625" style="262" customWidth="1"/>
    <col min="10499" max="10499" width="11.33203125" style="262" customWidth="1"/>
    <col min="10500" max="10500" width="24" style="262" customWidth="1"/>
    <col min="10501" max="10501" width="7.5546875" style="262" customWidth="1"/>
    <col min="10502" max="10502" width="6.33203125" style="262" customWidth="1"/>
    <col min="10503" max="10503" width="10.109375" style="262" customWidth="1"/>
    <col min="10504" max="10504" width="10" style="262" customWidth="1"/>
    <col min="10505" max="10505" width="10.88671875" style="262" customWidth="1"/>
    <col min="10506" max="10506" width="11.44140625" style="262" customWidth="1"/>
    <col min="10507" max="10752" width="8.88671875" style="262"/>
    <col min="10753" max="10753" width="6.109375" style="262" customWidth="1"/>
    <col min="10754" max="10754" width="60.6640625" style="262" customWidth="1"/>
    <col min="10755" max="10755" width="11.33203125" style="262" customWidth="1"/>
    <col min="10756" max="10756" width="24" style="262" customWidth="1"/>
    <col min="10757" max="10757" width="7.5546875" style="262" customWidth="1"/>
    <col min="10758" max="10758" width="6.33203125" style="262" customWidth="1"/>
    <col min="10759" max="10759" width="10.109375" style="262" customWidth="1"/>
    <col min="10760" max="10760" width="10" style="262" customWidth="1"/>
    <col min="10761" max="10761" width="10.88671875" style="262" customWidth="1"/>
    <col min="10762" max="10762" width="11.44140625" style="262" customWidth="1"/>
    <col min="10763" max="11008" width="8.88671875" style="262"/>
    <col min="11009" max="11009" width="6.109375" style="262" customWidth="1"/>
    <col min="11010" max="11010" width="60.6640625" style="262" customWidth="1"/>
    <col min="11011" max="11011" width="11.33203125" style="262" customWidth="1"/>
    <col min="11012" max="11012" width="24" style="262" customWidth="1"/>
    <col min="11013" max="11013" width="7.5546875" style="262" customWidth="1"/>
    <col min="11014" max="11014" width="6.33203125" style="262" customWidth="1"/>
    <col min="11015" max="11015" width="10.109375" style="262" customWidth="1"/>
    <col min="11016" max="11016" width="10" style="262" customWidth="1"/>
    <col min="11017" max="11017" width="10.88671875" style="262" customWidth="1"/>
    <col min="11018" max="11018" width="11.44140625" style="262" customWidth="1"/>
    <col min="11019" max="11264" width="8.88671875" style="262"/>
    <col min="11265" max="11265" width="6.109375" style="262" customWidth="1"/>
    <col min="11266" max="11266" width="60.6640625" style="262" customWidth="1"/>
    <col min="11267" max="11267" width="11.33203125" style="262" customWidth="1"/>
    <col min="11268" max="11268" width="24" style="262" customWidth="1"/>
    <col min="11269" max="11269" width="7.5546875" style="262" customWidth="1"/>
    <col min="11270" max="11270" width="6.33203125" style="262" customWidth="1"/>
    <col min="11271" max="11271" width="10.109375" style="262" customWidth="1"/>
    <col min="11272" max="11272" width="10" style="262" customWidth="1"/>
    <col min="11273" max="11273" width="10.88671875" style="262" customWidth="1"/>
    <col min="11274" max="11274" width="11.44140625" style="262" customWidth="1"/>
    <col min="11275" max="11520" width="8.88671875" style="262"/>
    <col min="11521" max="11521" width="6.109375" style="262" customWidth="1"/>
    <col min="11522" max="11522" width="60.6640625" style="262" customWidth="1"/>
    <col min="11523" max="11523" width="11.33203125" style="262" customWidth="1"/>
    <col min="11524" max="11524" width="24" style="262" customWidth="1"/>
    <col min="11525" max="11525" width="7.5546875" style="262" customWidth="1"/>
    <col min="11526" max="11526" width="6.33203125" style="262" customWidth="1"/>
    <col min="11527" max="11527" width="10.109375" style="262" customWidth="1"/>
    <col min="11528" max="11528" width="10" style="262" customWidth="1"/>
    <col min="11529" max="11529" width="10.88671875" style="262" customWidth="1"/>
    <col min="11530" max="11530" width="11.44140625" style="262" customWidth="1"/>
    <col min="11531" max="11776" width="8.88671875" style="262"/>
    <col min="11777" max="11777" width="6.109375" style="262" customWidth="1"/>
    <col min="11778" max="11778" width="60.6640625" style="262" customWidth="1"/>
    <col min="11779" max="11779" width="11.33203125" style="262" customWidth="1"/>
    <col min="11780" max="11780" width="24" style="262" customWidth="1"/>
    <col min="11781" max="11781" width="7.5546875" style="262" customWidth="1"/>
    <col min="11782" max="11782" width="6.33203125" style="262" customWidth="1"/>
    <col min="11783" max="11783" width="10.109375" style="262" customWidth="1"/>
    <col min="11784" max="11784" width="10" style="262" customWidth="1"/>
    <col min="11785" max="11785" width="10.88671875" style="262" customWidth="1"/>
    <col min="11786" max="11786" width="11.44140625" style="262" customWidth="1"/>
    <col min="11787" max="12032" width="8.88671875" style="262"/>
    <col min="12033" max="12033" width="6.109375" style="262" customWidth="1"/>
    <col min="12034" max="12034" width="60.6640625" style="262" customWidth="1"/>
    <col min="12035" max="12035" width="11.33203125" style="262" customWidth="1"/>
    <col min="12036" max="12036" width="24" style="262" customWidth="1"/>
    <col min="12037" max="12037" width="7.5546875" style="262" customWidth="1"/>
    <col min="12038" max="12038" width="6.33203125" style="262" customWidth="1"/>
    <col min="12039" max="12039" width="10.109375" style="262" customWidth="1"/>
    <col min="12040" max="12040" width="10" style="262" customWidth="1"/>
    <col min="12041" max="12041" width="10.88671875" style="262" customWidth="1"/>
    <col min="12042" max="12042" width="11.44140625" style="262" customWidth="1"/>
    <col min="12043" max="12288" width="8.88671875" style="262"/>
    <col min="12289" max="12289" width="6.109375" style="262" customWidth="1"/>
    <col min="12290" max="12290" width="60.6640625" style="262" customWidth="1"/>
    <col min="12291" max="12291" width="11.33203125" style="262" customWidth="1"/>
    <col min="12292" max="12292" width="24" style="262" customWidth="1"/>
    <col min="12293" max="12293" width="7.5546875" style="262" customWidth="1"/>
    <col min="12294" max="12294" width="6.33203125" style="262" customWidth="1"/>
    <col min="12295" max="12295" width="10.109375" style="262" customWidth="1"/>
    <col min="12296" max="12296" width="10" style="262" customWidth="1"/>
    <col min="12297" max="12297" width="10.88671875" style="262" customWidth="1"/>
    <col min="12298" max="12298" width="11.44140625" style="262" customWidth="1"/>
    <col min="12299" max="12544" width="8.88671875" style="262"/>
    <col min="12545" max="12545" width="6.109375" style="262" customWidth="1"/>
    <col min="12546" max="12546" width="60.6640625" style="262" customWidth="1"/>
    <col min="12547" max="12547" width="11.33203125" style="262" customWidth="1"/>
    <col min="12548" max="12548" width="24" style="262" customWidth="1"/>
    <col min="12549" max="12549" width="7.5546875" style="262" customWidth="1"/>
    <col min="12550" max="12550" width="6.33203125" style="262" customWidth="1"/>
    <col min="12551" max="12551" width="10.109375" style="262" customWidth="1"/>
    <col min="12552" max="12552" width="10" style="262" customWidth="1"/>
    <col min="12553" max="12553" width="10.88671875" style="262" customWidth="1"/>
    <col min="12554" max="12554" width="11.44140625" style="262" customWidth="1"/>
    <col min="12555" max="12800" width="8.88671875" style="262"/>
    <col min="12801" max="12801" width="6.109375" style="262" customWidth="1"/>
    <col min="12802" max="12802" width="60.6640625" style="262" customWidth="1"/>
    <col min="12803" max="12803" width="11.33203125" style="262" customWidth="1"/>
    <col min="12804" max="12804" width="24" style="262" customWidth="1"/>
    <col min="12805" max="12805" width="7.5546875" style="262" customWidth="1"/>
    <col min="12806" max="12806" width="6.33203125" style="262" customWidth="1"/>
    <col min="12807" max="12807" width="10.109375" style="262" customWidth="1"/>
    <col min="12808" max="12808" width="10" style="262" customWidth="1"/>
    <col min="12809" max="12809" width="10.88671875" style="262" customWidth="1"/>
    <col min="12810" max="12810" width="11.44140625" style="262" customWidth="1"/>
    <col min="12811" max="13056" width="8.88671875" style="262"/>
    <col min="13057" max="13057" width="6.109375" style="262" customWidth="1"/>
    <col min="13058" max="13058" width="60.6640625" style="262" customWidth="1"/>
    <col min="13059" max="13059" width="11.33203125" style="262" customWidth="1"/>
    <col min="13060" max="13060" width="24" style="262" customWidth="1"/>
    <col min="13061" max="13061" width="7.5546875" style="262" customWidth="1"/>
    <col min="13062" max="13062" width="6.33203125" style="262" customWidth="1"/>
    <col min="13063" max="13063" width="10.109375" style="262" customWidth="1"/>
    <col min="13064" max="13064" width="10" style="262" customWidth="1"/>
    <col min="13065" max="13065" width="10.88671875" style="262" customWidth="1"/>
    <col min="13066" max="13066" width="11.44140625" style="262" customWidth="1"/>
    <col min="13067" max="13312" width="8.88671875" style="262"/>
    <col min="13313" max="13313" width="6.109375" style="262" customWidth="1"/>
    <col min="13314" max="13314" width="60.6640625" style="262" customWidth="1"/>
    <col min="13315" max="13315" width="11.33203125" style="262" customWidth="1"/>
    <col min="13316" max="13316" width="24" style="262" customWidth="1"/>
    <col min="13317" max="13317" width="7.5546875" style="262" customWidth="1"/>
    <col min="13318" max="13318" width="6.33203125" style="262" customWidth="1"/>
    <col min="13319" max="13319" width="10.109375" style="262" customWidth="1"/>
    <col min="13320" max="13320" width="10" style="262" customWidth="1"/>
    <col min="13321" max="13321" width="10.88671875" style="262" customWidth="1"/>
    <col min="13322" max="13322" width="11.44140625" style="262" customWidth="1"/>
    <col min="13323" max="13568" width="8.88671875" style="262"/>
    <col min="13569" max="13569" width="6.109375" style="262" customWidth="1"/>
    <col min="13570" max="13570" width="60.6640625" style="262" customWidth="1"/>
    <col min="13571" max="13571" width="11.33203125" style="262" customWidth="1"/>
    <col min="13572" max="13572" width="24" style="262" customWidth="1"/>
    <col min="13573" max="13573" width="7.5546875" style="262" customWidth="1"/>
    <col min="13574" max="13574" width="6.33203125" style="262" customWidth="1"/>
    <col min="13575" max="13575" width="10.109375" style="262" customWidth="1"/>
    <col min="13576" max="13576" width="10" style="262" customWidth="1"/>
    <col min="13577" max="13577" width="10.88671875" style="262" customWidth="1"/>
    <col min="13578" max="13578" width="11.44140625" style="262" customWidth="1"/>
    <col min="13579" max="13824" width="8.88671875" style="262"/>
    <col min="13825" max="13825" width="6.109375" style="262" customWidth="1"/>
    <col min="13826" max="13826" width="60.6640625" style="262" customWidth="1"/>
    <col min="13827" max="13827" width="11.33203125" style="262" customWidth="1"/>
    <col min="13828" max="13828" width="24" style="262" customWidth="1"/>
    <col min="13829" max="13829" width="7.5546875" style="262" customWidth="1"/>
    <col min="13830" max="13830" width="6.33203125" style="262" customWidth="1"/>
    <col min="13831" max="13831" width="10.109375" style="262" customWidth="1"/>
    <col min="13832" max="13832" width="10" style="262" customWidth="1"/>
    <col min="13833" max="13833" width="10.88671875" style="262" customWidth="1"/>
    <col min="13834" max="13834" width="11.44140625" style="262" customWidth="1"/>
    <col min="13835" max="14080" width="8.88671875" style="262"/>
    <col min="14081" max="14081" width="6.109375" style="262" customWidth="1"/>
    <col min="14082" max="14082" width="60.6640625" style="262" customWidth="1"/>
    <col min="14083" max="14083" width="11.33203125" style="262" customWidth="1"/>
    <col min="14084" max="14084" width="24" style="262" customWidth="1"/>
    <col min="14085" max="14085" width="7.5546875" style="262" customWidth="1"/>
    <col min="14086" max="14086" width="6.33203125" style="262" customWidth="1"/>
    <col min="14087" max="14087" width="10.109375" style="262" customWidth="1"/>
    <col min="14088" max="14088" width="10" style="262" customWidth="1"/>
    <col min="14089" max="14089" width="10.88671875" style="262" customWidth="1"/>
    <col min="14090" max="14090" width="11.44140625" style="262" customWidth="1"/>
    <col min="14091" max="14336" width="8.88671875" style="262"/>
    <col min="14337" max="14337" width="6.109375" style="262" customWidth="1"/>
    <col min="14338" max="14338" width="60.6640625" style="262" customWidth="1"/>
    <col min="14339" max="14339" width="11.33203125" style="262" customWidth="1"/>
    <col min="14340" max="14340" width="24" style="262" customWidth="1"/>
    <col min="14341" max="14341" width="7.5546875" style="262" customWidth="1"/>
    <col min="14342" max="14342" width="6.33203125" style="262" customWidth="1"/>
    <col min="14343" max="14343" width="10.109375" style="262" customWidth="1"/>
    <col min="14344" max="14344" width="10" style="262" customWidth="1"/>
    <col min="14345" max="14345" width="10.88671875" style="262" customWidth="1"/>
    <col min="14346" max="14346" width="11.44140625" style="262" customWidth="1"/>
    <col min="14347" max="14592" width="8.88671875" style="262"/>
    <col min="14593" max="14593" width="6.109375" style="262" customWidth="1"/>
    <col min="14594" max="14594" width="60.6640625" style="262" customWidth="1"/>
    <col min="14595" max="14595" width="11.33203125" style="262" customWidth="1"/>
    <col min="14596" max="14596" width="24" style="262" customWidth="1"/>
    <col min="14597" max="14597" width="7.5546875" style="262" customWidth="1"/>
    <col min="14598" max="14598" width="6.33203125" style="262" customWidth="1"/>
    <col min="14599" max="14599" width="10.109375" style="262" customWidth="1"/>
    <col min="14600" max="14600" width="10" style="262" customWidth="1"/>
    <col min="14601" max="14601" width="10.88671875" style="262" customWidth="1"/>
    <col min="14602" max="14602" width="11.44140625" style="262" customWidth="1"/>
    <col min="14603" max="14848" width="8.88671875" style="262"/>
    <col min="14849" max="14849" width="6.109375" style="262" customWidth="1"/>
    <col min="14850" max="14850" width="60.6640625" style="262" customWidth="1"/>
    <col min="14851" max="14851" width="11.33203125" style="262" customWidth="1"/>
    <col min="14852" max="14852" width="24" style="262" customWidth="1"/>
    <col min="14853" max="14853" width="7.5546875" style="262" customWidth="1"/>
    <col min="14854" max="14854" width="6.33203125" style="262" customWidth="1"/>
    <col min="14855" max="14855" width="10.109375" style="262" customWidth="1"/>
    <col min="14856" max="14856" width="10" style="262" customWidth="1"/>
    <col min="14857" max="14857" width="10.88671875" style="262" customWidth="1"/>
    <col min="14858" max="14858" width="11.44140625" style="262" customWidth="1"/>
    <col min="14859" max="15104" width="8.88671875" style="262"/>
    <col min="15105" max="15105" width="6.109375" style="262" customWidth="1"/>
    <col min="15106" max="15106" width="60.6640625" style="262" customWidth="1"/>
    <col min="15107" max="15107" width="11.33203125" style="262" customWidth="1"/>
    <col min="15108" max="15108" width="24" style="262" customWidth="1"/>
    <col min="15109" max="15109" width="7.5546875" style="262" customWidth="1"/>
    <col min="15110" max="15110" width="6.33203125" style="262" customWidth="1"/>
    <col min="15111" max="15111" width="10.109375" style="262" customWidth="1"/>
    <col min="15112" max="15112" width="10" style="262" customWidth="1"/>
    <col min="15113" max="15113" width="10.88671875" style="262" customWidth="1"/>
    <col min="15114" max="15114" width="11.44140625" style="262" customWidth="1"/>
    <col min="15115" max="15360" width="8.88671875" style="262"/>
    <col min="15361" max="15361" width="6.109375" style="262" customWidth="1"/>
    <col min="15362" max="15362" width="60.6640625" style="262" customWidth="1"/>
    <col min="15363" max="15363" width="11.33203125" style="262" customWidth="1"/>
    <col min="15364" max="15364" width="24" style="262" customWidth="1"/>
    <col min="15365" max="15365" width="7.5546875" style="262" customWidth="1"/>
    <col min="15366" max="15366" width="6.33203125" style="262" customWidth="1"/>
    <col min="15367" max="15367" width="10.109375" style="262" customWidth="1"/>
    <col min="15368" max="15368" width="10" style="262" customWidth="1"/>
    <col min="15369" max="15369" width="10.88671875" style="262" customWidth="1"/>
    <col min="15370" max="15370" width="11.44140625" style="262" customWidth="1"/>
    <col min="15371" max="15616" width="8.88671875" style="262"/>
    <col min="15617" max="15617" width="6.109375" style="262" customWidth="1"/>
    <col min="15618" max="15618" width="60.6640625" style="262" customWidth="1"/>
    <col min="15619" max="15619" width="11.33203125" style="262" customWidth="1"/>
    <col min="15620" max="15620" width="24" style="262" customWidth="1"/>
    <col min="15621" max="15621" width="7.5546875" style="262" customWidth="1"/>
    <col min="15622" max="15622" width="6.33203125" style="262" customWidth="1"/>
    <col min="15623" max="15623" width="10.109375" style="262" customWidth="1"/>
    <col min="15624" max="15624" width="10" style="262" customWidth="1"/>
    <col min="15625" max="15625" width="10.88671875" style="262" customWidth="1"/>
    <col min="15626" max="15626" width="11.44140625" style="262" customWidth="1"/>
    <col min="15627" max="15872" width="8.88671875" style="262"/>
    <col min="15873" max="15873" width="6.109375" style="262" customWidth="1"/>
    <col min="15874" max="15874" width="60.6640625" style="262" customWidth="1"/>
    <col min="15875" max="15875" width="11.33203125" style="262" customWidth="1"/>
    <col min="15876" max="15876" width="24" style="262" customWidth="1"/>
    <col min="15877" max="15877" width="7.5546875" style="262" customWidth="1"/>
    <col min="15878" max="15878" width="6.33203125" style="262" customWidth="1"/>
    <col min="15879" max="15879" width="10.109375" style="262" customWidth="1"/>
    <col min="15880" max="15880" width="10" style="262" customWidth="1"/>
    <col min="15881" max="15881" width="10.88671875" style="262" customWidth="1"/>
    <col min="15882" max="15882" width="11.44140625" style="262" customWidth="1"/>
    <col min="15883" max="16128" width="8.88671875" style="262"/>
    <col min="16129" max="16129" width="6.109375" style="262" customWidth="1"/>
    <col min="16130" max="16130" width="60.6640625" style="262" customWidth="1"/>
    <col min="16131" max="16131" width="11.33203125" style="262" customWidth="1"/>
    <col min="16132" max="16132" width="24" style="262" customWidth="1"/>
    <col min="16133" max="16133" width="7.5546875" style="262" customWidth="1"/>
    <col min="16134" max="16134" width="6.33203125" style="262" customWidth="1"/>
    <col min="16135" max="16135" width="10.109375" style="262" customWidth="1"/>
    <col min="16136" max="16136" width="10" style="262" customWidth="1"/>
    <col min="16137" max="16137" width="10.88671875" style="262" customWidth="1"/>
    <col min="16138" max="16138" width="11.44140625" style="262" customWidth="1"/>
    <col min="16139" max="16384" width="8.88671875" style="262"/>
  </cols>
  <sheetData>
    <row r="1" spans="1:10" ht="38.25" customHeight="1">
      <c r="A1" s="259" t="s">
        <v>668</v>
      </c>
    </row>
    <row r="2" spans="1:10" ht="26.4">
      <c r="A2" s="263" t="s">
        <v>646</v>
      </c>
      <c r="B2" s="263" t="s">
        <v>449</v>
      </c>
      <c r="C2" s="263" t="s">
        <v>669</v>
      </c>
      <c r="D2" s="263" t="s">
        <v>670</v>
      </c>
      <c r="E2" s="264" t="s">
        <v>3</v>
      </c>
      <c r="F2" s="263" t="s">
        <v>647</v>
      </c>
      <c r="G2" s="263" t="s">
        <v>648</v>
      </c>
      <c r="H2" s="263" t="s">
        <v>649</v>
      </c>
      <c r="I2" s="263" t="s">
        <v>7</v>
      </c>
      <c r="J2" s="263" t="s">
        <v>8</v>
      </c>
    </row>
    <row r="3" spans="1:10" s="265" customFormat="1" ht="10.199999999999999">
      <c r="A3" s="314" t="s">
        <v>671</v>
      </c>
      <c r="B3" s="315"/>
      <c r="C3" s="315"/>
      <c r="D3" s="315"/>
      <c r="E3" s="315"/>
      <c r="F3" s="315"/>
      <c r="G3" s="315"/>
      <c r="H3" s="315"/>
      <c r="I3" s="315"/>
      <c r="J3" s="316"/>
    </row>
    <row r="4" spans="1:10" s="270" customFormat="1" ht="10.199999999999999">
      <c r="A4" s="266" t="s">
        <v>672</v>
      </c>
      <c r="B4" s="267"/>
      <c r="C4" s="267"/>
      <c r="D4" s="268"/>
      <c r="E4" s="267"/>
      <c r="F4" s="268"/>
      <c r="G4" s="268"/>
      <c r="H4" s="268"/>
      <c r="I4" s="268"/>
      <c r="J4" s="269"/>
    </row>
    <row r="5" spans="1:10" s="265" customFormat="1" ht="10.199999999999999">
      <c r="A5" s="271">
        <v>1</v>
      </c>
      <c r="B5" s="272" t="s">
        <v>673</v>
      </c>
      <c r="C5" s="272" t="s">
        <v>674</v>
      </c>
      <c r="D5" s="273">
        <v>808003</v>
      </c>
      <c r="E5" s="274">
        <v>0</v>
      </c>
      <c r="F5" s="271" t="s">
        <v>294</v>
      </c>
      <c r="G5" s="275"/>
      <c r="H5" s="275"/>
      <c r="I5" s="275">
        <f t="shared" ref="I5:I38" si="0">E5*G5</f>
        <v>0</v>
      </c>
      <c r="J5" s="275">
        <f t="shared" ref="J5:J38" si="1">E5*H5</f>
        <v>0</v>
      </c>
    </row>
    <row r="6" spans="1:10" s="265" customFormat="1" ht="10.199999999999999">
      <c r="A6" s="271">
        <v>2</v>
      </c>
      <c r="B6" s="272" t="s">
        <v>675</v>
      </c>
      <c r="C6" s="272" t="s">
        <v>674</v>
      </c>
      <c r="D6" s="273">
        <v>786011</v>
      </c>
      <c r="E6" s="274">
        <v>0</v>
      </c>
      <c r="F6" s="271" t="s">
        <v>294</v>
      </c>
      <c r="G6" s="275"/>
      <c r="H6" s="275"/>
      <c r="I6" s="275">
        <f>E6*G6</f>
        <v>0</v>
      </c>
      <c r="J6" s="275">
        <f>E6*H6</f>
        <v>0</v>
      </c>
    </row>
    <row r="7" spans="1:10" s="265" customFormat="1" ht="10.199999999999999">
      <c r="A7" s="271">
        <v>3</v>
      </c>
      <c r="B7" s="272" t="s">
        <v>676</v>
      </c>
      <c r="C7" s="272" t="s">
        <v>674</v>
      </c>
      <c r="D7" s="273">
        <v>772477</v>
      </c>
      <c r="E7" s="274">
        <v>0</v>
      </c>
      <c r="F7" s="271" t="s">
        <v>294</v>
      </c>
      <c r="G7" s="275"/>
      <c r="H7" s="275"/>
      <c r="I7" s="275">
        <f>E7*G7</f>
        <v>0</v>
      </c>
      <c r="J7" s="275">
        <f>E7*H7</f>
        <v>0</v>
      </c>
    </row>
    <row r="8" spans="1:10" s="265" customFormat="1" ht="10.199999999999999">
      <c r="A8" s="271">
        <v>4</v>
      </c>
      <c r="B8" s="272" t="s">
        <v>677</v>
      </c>
      <c r="C8" s="272" t="s">
        <v>674</v>
      </c>
      <c r="D8" s="273" t="s">
        <v>678</v>
      </c>
      <c r="E8" s="274">
        <v>0</v>
      </c>
      <c r="F8" s="271" t="s">
        <v>294</v>
      </c>
      <c r="G8" s="275"/>
      <c r="H8" s="275"/>
      <c r="I8" s="275">
        <f>E8*G8</f>
        <v>0</v>
      </c>
      <c r="J8" s="275">
        <f>E8*H8</f>
        <v>0</v>
      </c>
    </row>
    <row r="9" spans="1:10" s="265" customFormat="1" ht="10.199999999999999">
      <c r="A9" s="271">
        <v>5</v>
      </c>
      <c r="B9" s="272" t="s">
        <v>679</v>
      </c>
      <c r="C9" s="272"/>
      <c r="D9" s="272"/>
      <c r="E9" s="274">
        <v>0</v>
      </c>
      <c r="F9" s="271" t="s">
        <v>294</v>
      </c>
      <c r="G9" s="275"/>
      <c r="H9" s="275"/>
      <c r="I9" s="275">
        <f>E9*G9</f>
        <v>0</v>
      </c>
      <c r="J9" s="275">
        <f>E9*H9</f>
        <v>0</v>
      </c>
    </row>
    <row r="10" spans="1:10" s="265" customFormat="1" ht="10.199999999999999">
      <c r="A10" s="266" t="s">
        <v>680</v>
      </c>
      <c r="B10" s="267"/>
      <c r="C10" s="267"/>
      <c r="D10" s="268"/>
      <c r="E10" s="267"/>
      <c r="F10" s="268"/>
      <c r="G10" s="268"/>
      <c r="H10" s="268"/>
      <c r="I10" s="268"/>
      <c r="J10" s="269"/>
    </row>
    <row r="11" spans="1:10" s="265" customFormat="1" ht="10.199999999999999">
      <c r="A11" s="271">
        <v>6</v>
      </c>
      <c r="B11" s="276" t="s">
        <v>681</v>
      </c>
      <c r="C11" s="276" t="s">
        <v>674</v>
      </c>
      <c r="D11" s="273" t="s">
        <v>682</v>
      </c>
      <c r="E11" s="274">
        <v>0</v>
      </c>
      <c r="F11" s="271" t="s">
        <v>294</v>
      </c>
      <c r="G11" s="275"/>
      <c r="H11" s="275"/>
      <c r="I11" s="275">
        <f t="shared" si="0"/>
        <v>0</v>
      </c>
      <c r="J11" s="275">
        <f t="shared" si="1"/>
        <v>0</v>
      </c>
    </row>
    <row r="12" spans="1:10" s="265" customFormat="1" ht="10.199999999999999">
      <c r="A12" s="271">
        <v>7</v>
      </c>
      <c r="B12" s="276" t="s">
        <v>683</v>
      </c>
      <c r="C12" s="276" t="s">
        <v>674</v>
      </c>
      <c r="D12" s="272" t="s">
        <v>684</v>
      </c>
      <c r="E12" s="274">
        <v>0</v>
      </c>
      <c r="F12" s="271" t="s">
        <v>294</v>
      </c>
      <c r="G12" s="275"/>
      <c r="H12" s="275"/>
      <c r="I12" s="275">
        <f t="shared" si="0"/>
        <v>0</v>
      </c>
      <c r="J12" s="275">
        <f t="shared" si="1"/>
        <v>0</v>
      </c>
    </row>
    <row r="13" spans="1:10" s="265" customFormat="1" ht="10.199999999999999">
      <c r="A13" s="266" t="s">
        <v>685</v>
      </c>
      <c r="B13" s="267"/>
      <c r="C13" s="267"/>
      <c r="D13" s="268"/>
      <c r="E13" s="267"/>
      <c r="F13" s="268"/>
      <c r="G13" s="268"/>
      <c r="H13" s="268"/>
      <c r="I13" s="268"/>
      <c r="J13" s="269"/>
    </row>
    <row r="14" spans="1:10" s="265" customFormat="1" ht="10.199999999999999">
      <c r="A14" s="271">
        <v>8</v>
      </c>
      <c r="B14" s="276" t="s">
        <v>686</v>
      </c>
      <c r="C14" s="276" t="s">
        <v>674</v>
      </c>
      <c r="D14" s="277">
        <v>808613</v>
      </c>
      <c r="E14" s="274">
        <v>0</v>
      </c>
      <c r="F14" s="271" t="s">
        <v>294</v>
      </c>
      <c r="G14" s="275"/>
      <c r="H14" s="275"/>
      <c r="I14" s="275">
        <f t="shared" si="0"/>
        <v>0</v>
      </c>
      <c r="J14" s="275">
        <f t="shared" si="1"/>
        <v>0</v>
      </c>
    </row>
    <row r="15" spans="1:10" s="265" customFormat="1" ht="10.199999999999999">
      <c r="A15" s="271">
        <v>9</v>
      </c>
      <c r="B15" s="272" t="s">
        <v>687</v>
      </c>
      <c r="C15" s="276" t="s">
        <v>674</v>
      </c>
      <c r="D15" s="277">
        <v>788650</v>
      </c>
      <c r="E15" s="274">
        <v>0</v>
      </c>
      <c r="F15" s="271" t="s">
        <v>294</v>
      </c>
      <c r="G15" s="275"/>
      <c r="H15" s="275"/>
      <c r="I15" s="275">
        <f t="shared" si="0"/>
        <v>0</v>
      </c>
      <c r="J15" s="275">
        <f t="shared" si="1"/>
        <v>0</v>
      </c>
    </row>
    <row r="16" spans="1:10" s="265" customFormat="1" ht="10.199999999999999">
      <c r="A16" s="266" t="s">
        <v>688</v>
      </c>
      <c r="B16" s="267"/>
      <c r="C16" s="267"/>
      <c r="D16" s="268"/>
      <c r="E16" s="267"/>
      <c r="F16" s="268"/>
      <c r="G16" s="268"/>
      <c r="H16" s="268"/>
      <c r="I16" s="268"/>
      <c r="J16" s="269"/>
    </row>
    <row r="17" spans="1:10" s="265" customFormat="1" ht="10.199999999999999">
      <c r="A17" s="271">
        <v>10</v>
      </c>
      <c r="B17" s="278" t="s">
        <v>689</v>
      </c>
      <c r="C17" s="272" t="s">
        <v>690</v>
      </c>
      <c r="D17" s="279" t="s">
        <v>691</v>
      </c>
      <c r="E17" s="274">
        <v>0</v>
      </c>
      <c r="F17" s="271" t="s">
        <v>294</v>
      </c>
      <c r="G17" s="275"/>
      <c r="H17" s="275"/>
      <c r="I17" s="275">
        <f>E17*G17</f>
        <v>0</v>
      </c>
      <c r="J17" s="275">
        <f>E17*H17</f>
        <v>0</v>
      </c>
    </row>
    <row r="18" spans="1:10" s="265" customFormat="1" ht="10.199999999999999">
      <c r="A18" s="266" t="s">
        <v>692</v>
      </c>
      <c r="B18" s="267"/>
      <c r="C18" s="267"/>
      <c r="D18" s="268"/>
      <c r="E18" s="267"/>
      <c r="F18" s="268"/>
      <c r="G18" s="268"/>
      <c r="H18" s="268"/>
      <c r="I18" s="268"/>
      <c r="J18" s="269"/>
    </row>
    <row r="19" spans="1:10" s="265" customFormat="1" ht="10.199999999999999">
      <c r="A19" s="271">
        <v>11</v>
      </c>
      <c r="B19" s="276" t="s">
        <v>693</v>
      </c>
      <c r="C19" s="276" t="s">
        <v>694</v>
      </c>
      <c r="D19" s="278" t="s">
        <v>695</v>
      </c>
      <c r="E19" s="274">
        <v>0</v>
      </c>
      <c r="F19" s="271" t="s">
        <v>245</v>
      </c>
      <c r="G19" s="275"/>
      <c r="H19" s="275"/>
      <c r="I19" s="275">
        <f t="shared" si="0"/>
        <v>0</v>
      </c>
      <c r="J19" s="275">
        <f t="shared" si="1"/>
        <v>0</v>
      </c>
    </row>
    <row r="20" spans="1:10" s="265" customFormat="1" ht="10.199999999999999">
      <c r="A20" s="271">
        <v>12</v>
      </c>
      <c r="B20" s="276" t="s">
        <v>696</v>
      </c>
      <c r="C20" s="276"/>
      <c r="D20" s="278" t="s">
        <v>697</v>
      </c>
      <c r="E20" s="274">
        <v>0</v>
      </c>
      <c r="F20" s="271" t="s">
        <v>245</v>
      </c>
      <c r="G20" s="275"/>
      <c r="H20" s="275"/>
      <c r="I20" s="275">
        <f>E20*G20</f>
        <v>0</v>
      </c>
      <c r="J20" s="275">
        <f>E20*H20</f>
        <v>0</v>
      </c>
    </row>
    <row r="21" spans="1:10" s="270" customFormat="1" ht="20.399999999999999">
      <c r="A21" s="280">
        <v>13</v>
      </c>
      <c r="B21" s="272" t="s">
        <v>698</v>
      </c>
      <c r="C21" s="272" t="s">
        <v>699</v>
      </c>
      <c r="D21" s="272"/>
      <c r="E21" s="274">
        <v>0</v>
      </c>
      <c r="F21" s="280" t="s">
        <v>294</v>
      </c>
      <c r="G21" s="281"/>
      <c r="H21" s="281"/>
      <c r="I21" s="281">
        <f>E21*G21</f>
        <v>0</v>
      </c>
      <c r="J21" s="281">
        <f>E21*H21</f>
        <v>0</v>
      </c>
    </row>
    <row r="22" spans="1:10" s="265" customFormat="1" ht="10.199999999999999">
      <c r="A22" s="266" t="s">
        <v>700</v>
      </c>
      <c r="B22" s="267"/>
      <c r="C22" s="267"/>
      <c r="D22" s="268"/>
      <c r="E22" s="267"/>
      <c r="F22" s="268"/>
      <c r="G22" s="268"/>
      <c r="H22" s="268"/>
      <c r="I22" s="268"/>
      <c r="J22" s="269"/>
    </row>
    <row r="23" spans="1:10" s="265" customFormat="1" ht="10.199999999999999">
      <c r="A23" s="271">
        <v>14</v>
      </c>
      <c r="B23" s="276" t="s">
        <v>701</v>
      </c>
      <c r="C23" s="276"/>
      <c r="D23" s="276" t="s">
        <v>702</v>
      </c>
      <c r="E23" s="274">
        <v>0</v>
      </c>
      <c r="F23" s="271" t="s">
        <v>467</v>
      </c>
      <c r="G23" s="275"/>
      <c r="H23" s="275"/>
      <c r="I23" s="275">
        <f t="shared" si="0"/>
        <v>0</v>
      </c>
      <c r="J23" s="275">
        <f t="shared" si="1"/>
        <v>0</v>
      </c>
    </row>
    <row r="24" spans="1:10" s="265" customFormat="1" ht="10.199999999999999">
      <c r="A24" s="271">
        <v>15</v>
      </c>
      <c r="B24" s="276" t="s">
        <v>703</v>
      </c>
      <c r="C24" s="276"/>
      <c r="D24" s="276" t="s">
        <v>704</v>
      </c>
      <c r="E24" s="274">
        <v>0</v>
      </c>
      <c r="F24" s="271" t="s">
        <v>467</v>
      </c>
      <c r="G24" s="275"/>
      <c r="H24" s="275"/>
      <c r="I24" s="275">
        <f t="shared" si="0"/>
        <v>0</v>
      </c>
      <c r="J24" s="275">
        <f t="shared" si="1"/>
        <v>0</v>
      </c>
    </row>
    <row r="25" spans="1:10" s="265" customFormat="1" ht="10.199999999999999">
      <c r="A25" s="266" t="s">
        <v>705</v>
      </c>
      <c r="B25" s="267"/>
      <c r="C25" s="267"/>
      <c r="D25" s="268"/>
      <c r="E25" s="267"/>
      <c r="F25" s="268"/>
      <c r="G25" s="268"/>
      <c r="H25" s="268"/>
      <c r="I25" s="268"/>
      <c r="J25" s="269"/>
    </row>
    <row r="26" spans="1:10" s="270" customFormat="1" ht="10.199999999999999">
      <c r="A26" s="280">
        <v>15</v>
      </c>
      <c r="B26" s="272" t="s">
        <v>706</v>
      </c>
      <c r="C26" s="272"/>
      <c r="D26" s="272"/>
      <c r="E26" s="274">
        <v>80</v>
      </c>
      <c r="F26" s="280" t="s">
        <v>467</v>
      </c>
      <c r="G26" s="281"/>
      <c r="H26" s="281"/>
      <c r="I26" s="281">
        <f>E26*G26</f>
        <v>0</v>
      </c>
      <c r="J26" s="281">
        <f>E26*H26</f>
        <v>0</v>
      </c>
    </row>
    <row r="27" spans="1:10" s="265" customFormat="1" ht="10.199999999999999">
      <c r="A27" s="271">
        <v>16</v>
      </c>
      <c r="B27" s="276" t="s">
        <v>707</v>
      </c>
      <c r="C27" s="276"/>
      <c r="D27" s="276"/>
      <c r="E27" s="274">
        <v>200</v>
      </c>
      <c r="F27" s="271" t="s">
        <v>467</v>
      </c>
      <c r="G27" s="281"/>
      <c r="H27" s="275"/>
      <c r="I27" s="275">
        <f>E27*G27</f>
        <v>0</v>
      </c>
      <c r="J27" s="275">
        <f>E27*H27</f>
        <v>0</v>
      </c>
    </row>
    <row r="28" spans="1:10" s="265" customFormat="1" ht="10.199999999999999">
      <c r="A28" s="271">
        <v>17</v>
      </c>
      <c r="B28" s="276" t="s">
        <v>708</v>
      </c>
      <c r="C28" s="276"/>
      <c r="D28" s="276"/>
      <c r="E28" s="274">
        <v>100</v>
      </c>
      <c r="F28" s="271" t="s">
        <v>467</v>
      </c>
      <c r="G28" s="281"/>
      <c r="H28" s="275"/>
      <c r="I28" s="275">
        <f t="shared" si="0"/>
        <v>0</v>
      </c>
      <c r="J28" s="275">
        <f t="shared" si="1"/>
        <v>0</v>
      </c>
    </row>
    <row r="29" spans="1:10" s="265" customFormat="1" ht="10.199999999999999">
      <c r="A29" s="271">
        <v>18</v>
      </c>
      <c r="B29" s="276" t="s">
        <v>709</v>
      </c>
      <c r="C29" s="276"/>
      <c r="D29" s="276"/>
      <c r="E29" s="274">
        <v>0</v>
      </c>
      <c r="F29" s="271" t="s">
        <v>245</v>
      </c>
      <c r="G29" s="275"/>
      <c r="H29" s="275"/>
      <c r="I29" s="275">
        <f t="shared" si="0"/>
        <v>0</v>
      </c>
      <c r="J29" s="275">
        <f t="shared" si="1"/>
        <v>0</v>
      </c>
    </row>
    <row r="30" spans="1:10" s="265" customFormat="1" ht="10.199999999999999">
      <c r="A30" s="271">
        <v>19</v>
      </c>
      <c r="B30" s="276" t="s">
        <v>710</v>
      </c>
      <c r="C30" s="276"/>
      <c r="D30" s="276"/>
      <c r="E30" s="274">
        <v>0</v>
      </c>
      <c r="F30" s="271" t="s">
        <v>467</v>
      </c>
      <c r="G30" s="275"/>
      <c r="H30" s="275"/>
      <c r="I30" s="275">
        <f t="shared" si="0"/>
        <v>0</v>
      </c>
      <c r="J30" s="275">
        <f t="shared" si="1"/>
        <v>0</v>
      </c>
    </row>
    <row r="31" spans="1:10" s="265" customFormat="1" ht="10.199999999999999">
      <c r="A31" s="271">
        <v>20</v>
      </c>
      <c r="B31" s="276" t="s">
        <v>711</v>
      </c>
      <c r="C31" s="276"/>
      <c r="D31" s="276"/>
      <c r="E31" s="274">
        <v>1</v>
      </c>
      <c r="F31" s="271" t="s">
        <v>245</v>
      </c>
      <c r="G31" s="275"/>
      <c r="H31" s="275"/>
      <c r="I31" s="275">
        <f t="shared" si="0"/>
        <v>0</v>
      </c>
      <c r="J31" s="275">
        <f t="shared" si="1"/>
        <v>0</v>
      </c>
    </row>
    <row r="32" spans="1:10" s="265" customFormat="1" ht="10.199999999999999">
      <c r="A32" s="266" t="s">
        <v>712</v>
      </c>
      <c r="B32" s="267"/>
      <c r="C32" s="267"/>
      <c r="D32" s="268"/>
      <c r="E32" s="267"/>
      <c r="F32" s="268"/>
      <c r="G32" s="268"/>
      <c r="H32" s="268"/>
      <c r="I32" s="268"/>
      <c r="J32" s="269"/>
    </row>
    <row r="33" spans="1:10" s="265" customFormat="1" ht="10.199999999999999">
      <c r="A33" s="271">
        <v>21</v>
      </c>
      <c r="B33" s="276" t="s">
        <v>713</v>
      </c>
      <c r="C33" s="276"/>
      <c r="D33" s="276"/>
      <c r="E33" s="274">
        <v>0</v>
      </c>
      <c r="F33" s="271" t="s">
        <v>245</v>
      </c>
      <c r="G33" s="275"/>
      <c r="H33" s="275"/>
      <c r="I33" s="275">
        <f t="shared" si="0"/>
        <v>0</v>
      </c>
      <c r="J33" s="275">
        <f t="shared" si="1"/>
        <v>0</v>
      </c>
    </row>
    <row r="34" spans="1:10" s="265" customFormat="1" ht="10.199999999999999">
      <c r="A34" s="271">
        <v>22</v>
      </c>
      <c r="B34" s="276" t="s">
        <v>714</v>
      </c>
      <c r="C34" s="276"/>
      <c r="D34" s="276"/>
      <c r="E34" s="274">
        <v>0</v>
      </c>
      <c r="F34" s="271" t="s">
        <v>245</v>
      </c>
      <c r="G34" s="275"/>
      <c r="H34" s="275"/>
      <c r="I34" s="275">
        <f t="shared" si="0"/>
        <v>0</v>
      </c>
      <c r="J34" s="275">
        <f t="shared" si="1"/>
        <v>0</v>
      </c>
    </row>
    <row r="35" spans="1:10" s="265" customFormat="1" ht="30.6">
      <c r="A35" s="271">
        <v>23</v>
      </c>
      <c r="B35" s="276" t="s">
        <v>715</v>
      </c>
      <c r="C35" s="276"/>
      <c r="D35" s="276"/>
      <c r="E35" s="274">
        <v>0</v>
      </c>
      <c r="F35" s="271" t="s">
        <v>245</v>
      </c>
      <c r="G35" s="275"/>
      <c r="H35" s="275"/>
      <c r="I35" s="275">
        <f t="shared" si="0"/>
        <v>0</v>
      </c>
      <c r="J35" s="275">
        <f t="shared" si="1"/>
        <v>0</v>
      </c>
    </row>
    <row r="36" spans="1:10" s="265" customFormat="1" ht="10.199999999999999">
      <c r="A36" s="271">
        <v>24</v>
      </c>
      <c r="B36" s="276" t="s">
        <v>716</v>
      </c>
      <c r="C36" s="276"/>
      <c r="D36" s="276"/>
      <c r="E36" s="274">
        <v>0</v>
      </c>
      <c r="F36" s="271" t="s">
        <v>245</v>
      </c>
      <c r="G36" s="275"/>
      <c r="H36" s="275"/>
      <c r="I36" s="275">
        <f t="shared" si="0"/>
        <v>0</v>
      </c>
      <c r="J36" s="275">
        <f t="shared" si="1"/>
        <v>0</v>
      </c>
    </row>
    <row r="37" spans="1:10" s="265" customFormat="1" ht="10.199999999999999">
      <c r="A37" s="271">
        <v>25</v>
      </c>
      <c r="B37" s="276" t="s">
        <v>717</v>
      </c>
      <c r="C37" s="276"/>
      <c r="D37" s="276"/>
      <c r="E37" s="274">
        <v>0</v>
      </c>
      <c r="F37" s="271" t="s">
        <v>245</v>
      </c>
      <c r="G37" s="275"/>
      <c r="H37" s="275"/>
      <c r="I37" s="275">
        <f t="shared" si="0"/>
        <v>0</v>
      </c>
      <c r="J37" s="275">
        <f t="shared" si="1"/>
        <v>0</v>
      </c>
    </row>
    <row r="38" spans="1:10" s="265" customFormat="1" ht="20.399999999999999">
      <c r="A38" s="271">
        <v>26</v>
      </c>
      <c r="B38" s="276" t="s">
        <v>718</v>
      </c>
      <c r="C38" s="276"/>
      <c r="D38" s="276"/>
      <c r="E38" s="274">
        <v>0</v>
      </c>
      <c r="F38" s="271" t="s">
        <v>245</v>
      </c>
      <c r="G38" s="275"/>
      <c r="H38" s="275"/>
      <c r="I38" s="275">
        <f t="shared" si="0"/>
        <v>0</v>
      </c>
      <c r="J38" s="275">
        <f t="shared" si="1"/>
        <v>0</v>
      </c>
    </row>
    <row r="39" spans="1:10">
      <c r="A39" s="282"/>
      <c r="B39" s="283"/>
      <c r="C39" s="283"/>
      <c r="D39" s="284"/>
      <c r="E39" s="284"/>
      <c r="F39" s="282"/>
      <c r="G39" s="282"/>
      <c r="H39" s="282"/>
      <c r="I39" s="285">
        <f>SUM(I5:I38)</f>
        <v>0</v>
      </c>
      <c r="J39" s="285">
        <f>SUM(J5:J38)</f>
        <v>0</v>
      </c>
    </row>
    <row r="40" spans="1:10">
      <c r="A40" s="286"/>
      <c r="B40" s="287" t="s">
        <v>214</v>
      </c>
      <c r="C40" s="287"/>
      <c r="D40" s="286"/>
      <c r="E40" s="286"/>
      <c r="F40" s="286"/>
      <c r="G40" s="286"/>
      <c r="H40" s="286"/>
      <c r="I40" s="285"/>
      <c r="J40" s="285">
        <f>SUM(I39:J39)</f>
        <v>0</v>
      </c>
    </row>
  </sheetData>
  <mergeCells count="1">
    <mergeCell ref="A3:J3"/>
  </mergeCells>
  <pageMargins left="0.70866141732283472" right="0.70866141732283472" top="0.74803149606299213" bottom="0.74803149606299213" header="0.31496062992125984" footer="0.31496062992125984"/>
  <pageSetup paperSize="9" scale="84" orientation="landscape" r:id="rId1"/>
  <headerFooter>
    <oddHeader>&amp;CAnnyagkiírás</oddHeader>
    <oddFooter>&amp;L&amp;D&amp;R&amp;P/&amp;N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H30"/>
  <sheetViews>
    <sheetView topLeftCell="A12" workbookViewId="0">
      <selection activeCell="B17" sqref="B17:C17"/>
    </sheetView>
  </sheetViews>
  <sheetFormatPr defaultColWidth="9" defaultRowHeight="11.4"/>
  <cols>
    <col min="1" max="1" width="7.88671875" style="227" customWidth="1"/>
    <col min="2" max="2" width="35.88671875" style="228" customWidth="1"/>
    <col min="3" max="3" width="15.6640625" style="229" customWidth="1"/>
    <col min="4" max="5" width="15.6640625" style="222" customWidth="1"/>
    <col min="6" max="6" width="15.6640625" style="230" customWidth="1"/>
    <col min="7" max="8" width="15.6640625" style="222" customWidth="1"/>
    <col min="9" max="256" width="9" style="221"/>
    <col min="257" max="257" width="7.88671875" style="221" customWidth="1"/>
    <col min="258" max="258" width="35.88671875" style="221" customWidth="1"/>
    <col min="259" max="259" width="10" style="221" customWidth="1"/>
    <col min="260" max="260" width="11.33203125" style="221" customWidth="1"/>
    <col min="261" max="262" width="10.109375" style="221" customWidth="1"/>
    <col min="263" max="263" width="11.44140625" style="221" customWidth="1"/>
    <col min="264" max="264" width="11.109375" style="221" customWidth="1"/>
    <col min="265" max="512" width="9" style="221"/>
    <col min="513" max="513" width="7.88671875" style="221" customWidth="1"/>
    <col min="514" max="514" width="35.88671875" style="221" customWidth="1"/>
    <col min="515" max="515" width="10" style="221" customWidth="1"/>
    <col min="516" max="516" width="11.33203125" style="221" customWidth="1"/>
    <col min="517" max="518" width="10.109375" style="221" customWidth="1"/>
    <col min="519" max="519" width="11.44140625" style="221" customWidth="1"/>
    <col min="520" max="520" width="11.109375" style="221" customWidth="1"/>
    <col min="521" max="768" width="9" style="221"/>
    <col min="769" max="769" width="7.88671875" style="221" customWidth="1"/>
    <col min="770" max="770" width="35.88671875" style="221" customWidth="1"/>
    <col min="771" max="771" width="10" style="221" customWidth="1"/>
    <col min="772" max="772" width="11.33203125" style="221" customWidth="1"/>
    <col min="773" max="774" width="10.109375" style="221" customWidth="1"/>
    <col min="775" max="775" width="11.44140625" style="221" customWidth="1"/>
    <col min="776" max="776" width="11.109375" style="221" customWidth="1"/>
    <col min="777" max="1024" width="9" style="221"/>
    <col min="1025" max="1025" width="7.88671875" style="221" customWidth="1"/>
    <col min="1026" max="1026" width="35.88671875" style="221" customWidth="1"/>
    <col min="1027" max="1027" width="10" style="221" customWidth="1"/>
    <col min="1028" max="1028" width="11.33203125" style="221" customWidth="1"/>
    <col min="1029" max="1030" width="10.109375" style="221" customWidth="1"/>
    <col min="1031" max="1031" width="11.44140625" style="221" customWidth="1"/>
    <col min="1032" max="1032" width="11.109375" style="221" customWidth="1"/>
    <col min="1033" max="1280" width="9" style="221"/>
    <col min="1281" max="1281" width="7.88671875" style="221" customWidth="1"/>
    <col min="1282" max="1282" width="35.88671875" style="221" customWidth="1"/>
    <col min="1283" max="1283" width="10" style="221" customWidth="1"/>
    <col min="1284" max="1284" width="11.33203125" style="221" customWidth="1"/>
    <col min="1285" max="1286" width="10.109375" style="221" customWidth="1"/>
    <col min="1287" max="1287" width="11.44140625" style="221" customWidth="1"/>
    <col min="1288" max="1288" width="11.109375" style="221" customWidth="1"/>
    <col min="1289" max="1536" width="9" style="221"/>
    <col min="1537" max="1537" width="7.88671875" style="221" customWidth="1"/>
    <col min="1538" max="1538" width="35.88671875" style="221" customWidth="1"/>
    <col min="1539" max="1539" width="10" style="221" customWidth="1"/>
    <col min="1540" max="1540" width="11.33203125" style="221" customWidth="1"/>
    <col min="1541" max="1542" width="10.109375" style="221" customWidth="1"/>
    <col min="1543" max="1543" width="11.44140625" style="221" customWidth="1"/>
    <col min="1544" max="1544" width="11.109375" style="221" customWidth="1"/>
    <col min="1545" max="1792" width="9" style="221"/>
    <col min="1793" max="1793" width="7.88671875" style="221" customWidth="1"/>
    <col min="1794" max="1794" width="35.88671875" style="221" customWidth="1"/>
    <col min="1795" max="1795" width="10" style="221" customWidth="1"/>
    <col min="1796" max="1796" width="11.33203125" style="221" customWidth="1"/>
    <col min="1797" max="1798" width="10.109375" style="221" customWidth="1"/>
    <col min="1799" max="1799" width="11.44140625" style="221" customWidth="1"/>
    <col min="1800" max="1800" width="11.109375" style="221" customWidth="1"/>
    <col min="1801" max="2048" width="9" style="221"/>
    <col min="2049" max="2049" width="7.88671875" style="221" customWidth="1"/>
    <col min="2050" max="2050" width="35.88671875" style="221" customWidth="1"/>
    <col min="2051" max="2051" width="10" style="221" customWidth="1"/>
    <col min="2052" max="2052" width="11.33203125" style="221" customWidth="1"/>
    <col min="2053" max="2054" width="10.109375" style="221" customWidth="1"/>
    <col min="2055" max="2055" width="11.44140625" style="221" customWidth="1"/>
    <col min="2056" max="2056" width="11.109375" style="221" customWidth="1"/>
    <col min="2057" max="2304" width="9" style="221"/>
    <col min="2305" max="2305" width="7.88671875" style="221" customWidth="1"/>
    <col min="2306" max="2306" width="35.88671875" style="221" customWidth="1"/>
    <col min="2307" max="2307" width="10" style="221" customWidth="1"/>
    <col min="2308" max="2308" width="11.33203125" style="221" customWidth="1"/>
    <col min="2309" max="2310" width="10.109375" style="221" customWidth="1"/>
    <col min="2311" max="2311" width="11.44140625" style="221" customWidth="1"/>
    <col min="2312" max="2312" width="11.109375" style="221" customWidth="1"/>
    <col min="2313" max="2560" width="9" style="221"/>
    <col min="2561" max="2561" width="7.88671875" style="221" customWidth="1"/>
    <col min="2562" max="2562" width="35.88671875" style="221" customWidth="1"/>
    <col min="2563" max="2563" width="10" style="221" customWidth="1"/>
    <col min="2564" max="2564" width="11.33203125" style="221" customWidth="1"/>
    <col min="2565" max="2566" width="10.109375" style="221" customWidth="1"/>
    <col min="2567" max="2567" width="11.44140625" style="221" customWidth="1"/>
    <col min="2568" max="2568" width="11.109375" style="221" customWidth="1"/>
    <col min="2569" max="2816" width="9" style="221"/>
    <col min="2817" max="2817" width="7.88671875" style="221" customWidth="1"/>
    <col min="2818" max="2818" width="35.88671875" style="221" customWidth="1"/>
    <col min="2819" max="2819" width="10" style="221" customWidth="1"/>
    <col min="2820" max="2820" width="11.33203125" style="221" customWidth="1"/>
    <col min="2821" max="2822" width="10.109375" style="221" customWidth="1"/>
    <col min="2823" max="2823" width="11.44140625" style="221" customWidth="1"/>
    <col min="2824" max="2824" width="11.109375" style="221" customWidth="1"/>
    <col min="2825" max="3072" width="9" style="221"/>
    <col min="3073" max="3073" width="7.88671875" style="221" customWidth="1"/>
    <col min="3074" max="3074" width="35.88671875" style="221" customWidth="1"/>
    <col min="3075" max="3075" width="10" style="221" customWidth="1"/>
    <col min="3076" max="3076" width="11.33203125" style="221" customWidth="1"/>
    <col min="3077" max="3078" width="10.109375" style="221" customWidth="1"/>
    <col min="3079" max="3079" width="11.44140625" style="221" customWidth="1"/>
    <col min="3080" max="3080" width="11.109375" style="221" customWidth="1"/>
    <col min="3081" max="3328" width="9" style="221"/>
    <col min="3329" max="3329" width="7.88671875" style="221" customWidth="1"/>
    <col min="3330" max="3330" width="35.88671875" style="221" customWidth="1"/>
    <col min="3331" max="3331" width="10" style="221" customWidth="1"/>
    <col min="3332" max="3332" width="11.33203125" style="221" customWidth="1"/>
    <col min="3333" max="3334" width="10.109375" style="221" customWidth="1"/>
    <col min="3335" max="3335" width="11.44140625" style="221" customWidth="1"/>
    <col min="3336" max="3336" width="11.109375" style="221" customWidth="1"/>
    <col min="3337" max="3584" width="9" style="221"/>
    <col min="3585" max="3585" width="7.88671875" style="221" customWidth="1"/>
    <col min="3586" max="3586" width="35.88671875" style="221" customWidth="1"/>
    <col min="3587" max="3587" width="10" style="221" customWidth="1"/>
    <col min="3588" max="3588" width="11.33203125" style="221" customWidth="1"/>
    <col min="3589" max="3590" width="10.109375" style="221" customWidth="1"/>
    <col min="3591" max="3591" width="11.44140625" style="221" customWidth="1"/>
    <col min="3592" max="3592" width="11.109375" style="221" customWidth="1"/>
    <col min="3593" max="3840" width="9" style="221"/>
    <col min="3841" max="3841" width="7.88671875" style="221" customWidth="1"/>
    <col min="3842" max="3842" width="35.88671875" style="221" customWidth="1"/>
    <col min="3843" max="3843" width="10" style="221" customWidth="1"/>
    <col min="3844" max="3844" width="11.33203125" style="221" customWidth="1"/>
    <col min="3845" max="3846" width="10.109375" style="221" customWidth="1"/>
    <col min="3847" max="3847" width="11.44140625" style="221" customWidth="1"/>
    <col min="3848" max="3848" width="11.109375" style="221" customWidth="1"/>
    <col min="3849" max="4096" width="9" style="221"/>
    <col min="4097" max="4097" width="7.88671875" style="221" customWidth="1"/>
    <col min="4098" max="4098" width="35.88671875" style="221" customWidth="1"/>
    <col min="4099" max="4099" width="10" style="221" customWidth="1"/>
    <col min="4100" max="4100" width="11.33203125" style="221" customWidth="1"/>
    <col min="4101" max="4102" width="10.109375" style="221" customWidth="1"/>
    <col min="4103" max="4103" width="11.44140625" style="221" customWidth="1"/>
    <col min="4104" max="4104" width="11.109375" style="221" customWidth="1"/>
    <col min="4105" max="4352" width="9" style="221"/>
    <col min="4353" max="4353" width="7.88671875" style="221" customWidth="1"/>
    <col min="4354" max="4354" width="35.88671875" style="221" customWidth="1"/>
    <col min="4355" max="4355" width="10" style="221" customWidth="1"/>
    <col min="4356" max="4356" width="11.33203125" style="221" customWidth="1"/>
    <col min="4357" max="4358" width="10.109375" style="221" customWidth="1"/>
    <col min="4359" max="4359" width="11.44140625" style="221" customWidth="1"/>
    <col min="4360" max="4360" width="11.109375" style="221" customWidth="1"/>
    <col min="4361" max="4608" width="9" style="221"/>
    <col min="4609" max="4609" width="7.88671875" style="221" customWidth="1"/>
    <col min="4610" max="4610" width="35.88671875" style="221" customWidth="1"/>
    <col min="4611" max="4611" width="10" style="221" customWidth="1"/>
    <col min="4612" max="4612" width="11.33203125" style="221" customWidth="1"/>
    <col min="4613" max="4614" width="10.109375" style="221" customWidth="1"/>
    <col min="4615" max="4615" width="11.44140625" style="221" customWidth="1"/>
    <col min="4616" max="4616" width="11.109375" style="221" customWidth="1"/>
    <col min="4617" max="4864" width="9" style="221"/>
    <col min="4865" max="4865" width="7.88671875" style="221" customWidth="1"/>
    <col min="4866" max="4866" width="35.88671875" style="221" customWidth="1"/>
    <col min="4867" max="4867" width="10" style="221" customWidth="1"/>
    <col min="4868" max="4868" width="11.33203125" style="221" customWidth="1"/>
    <col min="4869" max="4870" width="10.109375" style="221" customWidth="1"/>
    <col min="4871" max="4871" width="11.44140625" style="221" customWidth="1"/>
    <col min="4872" max="4872" width="11.109375" style="221" customWidth="1"/>
    <col min="4873" max="5120" width="9" style="221"/>
    <col min="5121" max="5121" width="7.88671875" style="221" customWidth="1"/>
    <col min="5122" max="5122" width="35.88671875" style="221" customWidth="1"/>
    <col min="5123" max="5123" width="10" style="221" customWidth="1"/>
    <col min="5124" max="5124" width="11.33203125" style="221" customWidth="1"/>
    <col min="5125" max="5126" width="10.109375" style="221" customWidth="1"/>
    <col min="5127" max="5127" width="11.44140625" style="221" customWidth="1"/>
    <col min="5128" max="5128" width="11.109375" style="221" customWidth="1"/>
    <col min="5129" max="5376" width="9" style="221"/>
    <col min="5377" max="5377" width="7.88671875" style="221" customWidth="1"/>
    <col min="5378" max="5378" width="35.88671875" style="221" customWidth="1"/>
    <col min="5379" max="5379" width="10" style="221" customWidth="1"/>
    <col min="5380" max="5380" width="11.33203125" style="221" customWidth="1"/>
    <col min="5381" max="5382" width="10.109375" style="221" customWidth="1"/>
    <col min="5383" max="5383" width="11.44140625" style="221" customWidth="1"/>
    <col min="5384" max="5384" width="11.109375" style="221" customWidth="1"/>
    <col min="5385" max="5632" width="9" style="221"/>
    <col min="5633" max="5633" width="7.88671875" style="221" customWidth="1"/>
    <col min="5634" max="5634" width="35.88671875" style="221" customWidth="1"/>
    <col min="5635" max="5635" width="10" style="221" customWidth="1"/>
    <col min="5636" max="5636" width="11.33203125" style="221" customWidth="1"/>
    <col min="5637" max="5638" width="10.109375" style="221" customWidth="1"/>
    <col min="5639" max="5639" width="11.44140625" style="221" customWidth="1"/>
    <col min="5640" max="5640" width="11.109375" style="221" customWidth="1"/>
    <col min="5641" max="5888" width="9" style="221"/>
    <col min="5889" max="5889" width="7.88671875" style="221" customWidth="1"/>
    <col min="5890" max="5890" width="35.88671875" style="221" customWidth="1"/>
    <col min="5891" max="5891" width="10" style="221" customWidth="1"/>
    <col min="5892" max="5892" width="11.33203125" style="221" customWidth="1"/>
    <col min="5893" max="5894" width="10.109375" style="221" customWidth="1"/>
    <col min="5895" max="5895" width="11.44140625" style="221" customWidth="1"/>
    <col min="5896" max="5896" width="11.109375" style="221" customWidth="1"/>
    <col min="5897" max="6144" width="9" style="221"/>
    <col min="6145" max="6145" width="7.88671875" style="221" customWidth="1"/>
    <col min="6146" max="6146" width="35.88671875" style="221" customWidth="1"/>
    <col min="6147" max="6147" width="10" style="221" customWidth="1"/>
    <col min="6148" max="6148" width="11.33203125" style="221" customWidth="1"/>
    <col min="6149" max="6150" width="10.109375" style="221" customWidth="1"/>
    <col min="6151" max="6151" width="11.44140625" style="221" customWidth="1"/>
    <col min="6152" max="6152" width="11.109375" style="221" customWidth="1"/>
    <col min="6153" max="6400" width="9" style="221"/>
    <col min="6401" max="6401" width="7.88671875" style="221" customWidth="1"/>
    <col min="6402" max="6402" width="35.88671875" style="221" customWidth="1"/>
    <col min="6403" max="6403" width="10" style="221" customWidth="1"/>
    <col min="6404" max="6404" width="11.33203125" style="221" customWidth="1"/>
    <col min="6405" max="6406" width="10.109375" style="221" customWidth="1"/>
    <col min="6407" max="6407" width="11.44140625" style="221" customWidth="1"/>
    <col min="6408" max="6408" width="11.109375" style="221" customWidth="1"/>
    <col min="6409" max="6656" width="9" style="221"/>
    <col min="6657" max="6657" width="7.88671875" style="221" customWidth="1"/>
    <col min="6658" max="6658" width="35.88671875" style="221" customWidth="1"/>
    <col min="6659" max="6659" width="10" style="221" customWidth="1"/>
    <col min="6660" max="6660" width="11.33203125" style="221" customWidth="1"/>
    <col min="6661" max="6662" width="10.109375" style="221" customWidth="1"/>
    <col min="6663" max="6663" width="11.44140625" style="221" customWidth="1"/>
    <col min="6664" max="6664" width="11.109375" style="221" customWidth="1"/>
    <col min="6665" max="6912" width="9" style="221"/>
    <col min="6913" max="6913" width="7.88671875" style="221" customWidth="1"/>
    <col min="6914" max="6914" width="35.88671875" style="221" customWidth="1"/>
    <col min="6915" max="6915" width="10" style="221" customWidth="1"/>
    <col min="6916" max="6916" width="11.33203125" style="221" customWidth="1"/>
    <col min="6917" max="6918" width="10.109375" style="221" customWidth="1"/>
    <col min="6919" max="6919" width="11.44140625" style="221" customWidth="1"/>
    <col min="6920" max="6920" width="11.109375" style="221" customWidth="1"/>
    <col min="6921" max="7168" width="9" style="221"/>
    <col min="7169" max="7169" width="7.88671875" style="221" customWidth="1"/>
    <col min="7170" max="7170" width="35.88671875" style="221" customWidth="1"/>
    <col min="7171" max="7171" width="10" style="221" customWidth="1"/>
    <col min="7172" max="7172" width="11.33203125" style="221" customWidth="1"/>
    <col min="7173" max="7174" width="10.109375" style="221" customWidth="1"/>
    <col min="7175" max="7175" width="11.44140625" style="221" customWidth="1"/>
    <col min="7176" max="7176" width="11.109375" style="221" customWidth="1"/>
    <col min="7177" max="7424" width="9" style="221"/>
    <col min="7425" max="7425" width="7.88671875" style="221" customWidth="1"/>
    <col min="7426" max="7426" width="35.88671875" style="221" customWidth="1"/>
    <col min="7427" max="7427" width="10" style="221" customWidth="1"/>
    <col min="7428" max="7428" width="11.33203125" style="221" customWidth="1"/>
    <col min="7429" max="7430" width="10.109375" style="221" customWidth="1"/>
    <col min="7431" max="7431" width="11.44140625" style="221" customWidth="1"/>
    <col min="7432" max="7432" width="11.109375" style="221" customWidth="1"/>
    <col min="7433" max="7680" width="9" style="221"/>
    <col min="7681" max="7681" width="7.88671875" style="221" customWidth="1"/>
    <col min="7682" max="7682" width="35.88671875" style="221" customWidth="1"/>
    <col min="7683" max="7683" width="10" style="221" customWidth="1"/>
    <col min="7684" max="7684" width="11.33203125" style="221" customWidth="1"/>
    <col min="7685" max="7686" width="10.109375" style="221" customWidth="1"/>
    <col min="7687" max="7687" width="11.44140625" style="221" customWidth="1"/>
    <col min="7688" max="7688" width="11.109375" style="221" customWidth="1"/>
    <col min="7689" max="7936" width="9" style="221"/>
    <col min="7937" max="7937" width="7.88671875" style="221" customWidth="1"/>
    <col min="7938" max="7938" width="35.88671875" style="221" customWidth="1"/>
    <col min="7939" max="7939" width="10" style="221" customWidth="1"/>
    <col min="7940" max="7940" width="11.33203125" style="221" customWidth="1"/>
    <col min="7941" max="7942" width="10.109375" style="221" customWidth="1"/>
    <col min="7943" max="7943" width="11.44140625" style="221" customWidth="1"/>
    <col min="7944" max="7944" width="11.109375" style="221" customWidth="1"/>
    <col min="7945" max="8192" width="9" style="221"/>
    <col min="8193" max="8193" width="7.88671875" style="221" customWidth="1"/>
    <col min="8194" max="8194" width="35.88671875" style="221" customWidth="1"/>
    <col min="8195" max="8195" width="10" style="221" customWidth="1"/>
    <col min="8196" max="8196" width="11.33203125" style="221" customWidth="1"/>
    <col min="8197" max="8198" width="10.109375" style="221" customWidth="1"/>
    <col min="8199" max="8199" width="11.44140625" style="221" customWidth="1"/>
    <col min="8200" max="8200" width="11.109375" style="221" customWidth="1"/>
    <col min="8201" max="8448" width="9" style="221"/>
    <col min="8449" max="8449" width="7.88671875" style="221" customWidth="1"/>
    <col min="8450" max="8450" width="35.88671875" style="221" customWidth="1"/>
    <col min="8451" max="8451" width="10" style="221" customWidth="1"/>
    <col min="8452" max="8452" width="11.33203125" style="221" customWidth="1"/>
    <col min="8453" max="8454" width="10.109375" style="221" customWidth="1"/>
    <col min="8455" max="8455" width="11.44140625" style="221" customWidth="1"/>
    <col min="8456" max="8456" width="11.109375" style="221" customWidth="1"/>
    <col min="8457" max="8704" width="9" style="221"/>
    <col min="8705" max="8705" width="7.88671875" style="221" customWidth="1"/>
    <col min="8706" max="8706" width="35.88671875" style="221" customWidth="1"/>
    <col min="8707" max="8707" width="10" style="221" customWidth="1"/>
    <col min="8708" max="8708" width="11.33203125" style="221" customWidth="1"/>
    <col min="8709" max="8710" width="10.109375" style="221" customWidth="1"/>
    <col min="8711" max="8711" width="11.44140625" style="221" customWidth="1"/>
    <col min="8712" max="8712" width="11.109375" style="221" customWidth="1"/>
    <col min="8713" max="8960" width="9" style="221"/>
    <col min="8961" max="8961" width="7.88671875" style="221" customWidth="1"/>
    <col min="8962" max="8962" width="35.88671875" style="221" customWidth="1"/>
    <col min="8963" max="8963" width="10" style="221" customWidth="1"/>
    <col min="8964" max="8964" width="11.33203125" style="221" customWidth="1"/>
    <col min="8965" max="8966" width="10.109375" style="221" customWidth="1"/>
    <col min="8967" max="8967" width="11.44140625" style="221" customWidth="1"/>
    <col min="8968" max="8968" width="11.109375" style="221" customWidth="1"/>
    <col min="8969" max="9216" width="9" style="221"/>
    <col min="9217" max="9217" width="7.88671875" style="221" customWidth="1"/>
    <col min="9218" max="9218" width="35.88671875" style="221" customWidth="1"/>
    <col min="9219" max="9219" width="10" style="221" customWidth="1"/>
    <col min="9220" max="9220" width="11.33203125" style="221" customWidth="1"/>
    <col min="9221" max="9222" width="10.109375" style="221" customWidth="1"/>
    <col min="9223" max="9223" width="11.44140625" style="221" customWidth="1"/>
    <col min="9224" max="9224" width="11.109375" style="221" customWidth="1"/>
    <col min="9225" max="9472" width="9" style="221"/>
    <col min="9473" max="9473" width="7.88671875" style="221" customWidth="1"/>
    <col min="9474" max="9474" width="35.88671875" style="221" customWidth="1"/>
    <col min="9475" max="9475" width="10" style="221" customWidth="1"/>
    <col min="9476" max="9476" width="11.33203125" style="221" customWidth="1"/>
    <col min="9477" max="9478" width="10.109375" style="221" customWidth="1"/>
    <col min="9479" max="9479" width="11.44140625" style="221" customWidth="1"/>
    <col min="9480" max="9480" width="11.109375" style="221" customWidth="1"/>
    <col min="9481" max="9728" width="9" style="221"/>
    <col min="9729" max="9729" width="7.88671875" style="221" customWidth="1"/>
    <col min="9730" max="9730" width="35.88671875" style="221" customWidth="1"/>
    <col min="9731" max="9731" width="10" style="221" customWidth="1"/>
    <col min="9732" max="9732" width="11.33203125" style="221" customWidth="1"/>
    <col min="9733" max="9734" width="10.109375" style="221" customWidth="1"/>
    <col min="9735" max="9735" width="11.44140625" style="221" customWidth="1"/>
    <col min="9736" max="9736" width="11.109375" style="221" customWidth="1"/>
    <col min="9737" max="9984" width="9" style="221"/>
    <col min="9985" max="9985" width="7.88671875" style="221" customWidth="1"/>
    <col min="9986" max="9986" width="35.88671875" style="221" customWidth="1"/>
    <col min="9987" max="9987" width="10" style="221" customWidth="1"/>
    <col min="9988" max="9988" width="11.33203125" style="221" customWidth="1"/>
    <col min="9989" max="9990" width="10.109375" style="221" customWidth="1"/>
    <col min="9991" max="9991" width="11.44140625" style="221" customWidth="1"/>
    <col min="9992" max="9992" width="11.109375" style="221" customWidth="1"/>
    <col min="9993" max="10240" width="9" style="221"/>
    <col min="10241" max="10241" width="7.88671875" style="221" customWidth="1"/>
    <col min="10242" max="10242" width="35.88671875" style="221" customWidth="1"/>
    <col min="10243" max="10243" width="10" style="221" customWidth="1"/>
    <col min="10244" max="10244" width="11.33203125" style="221" customWidth="1"/>
    <col min="10245" max="10246" width="10.109375" style="221" customWidth="1"/>
    <col min="10247" max="10247" width="11.44140625" style="221" customWidth="1"/>
    <col min="10248" max="10248" width="11.109375" style="221" customWidth="1"/>
    <col min="10249" max="10496" width="9" style="221"/>
    <col min="10497" max="10497" width="7.88671875" style="221" customWidth="1"/>
    <col min="10498" max="10498" width="35.88671875" style="221" customWidth="1"/>
    <col min="10499" max="10499" width="10" style="221" customWidth="1"/>
    <col min="10500" max="10500" width="11.33203125" style="221" customWidth="1"/>
    <col min="10501" max="10502" width="10.109375" style="221" customWidth="1"/>
    <col min="10503" max="10503" width="11.44140625" style="221" customWidth="1"/>
    <col min="10504" max="10504" width="11.109375" style="221" customWidth="1"/>
    <col min="10505" max="10752" width="9" style="221"/>
    <col min="10753" max="10753" width="7.88671875" style="221" customWidth="1"/>
    <col min="10754" max="10754" width="35.88671875" style="221" customWidth="1"/>
    <col min="10755" max="10755" width="10" style="221" customWidth="1"/>
    <col min="10756" max="10756" width="11.33203125" style="221" customWidth="1"/>
    <col min="10757" max="10758" width="10.109375" style="221" customWidth="1"/>
    <col min="10759" max="10759" width="11.44140625" style="221" customWidth="1"/>
    <col min="10760" max="10760" width="11.109375" style="221" customWidth="1"/>
    <col min="10761" max="11008" width="9" style="221"/>
    <col min="11009" max="11009" width="7.88671875" style="221" customWidth="1"/>
    <col min="11010" max="11010" width="35.88671875" style="221" customWidth="1"/>
    <col min="11011" max="11011" width="10" style="221" customWidth="1"/>
    <col min="11012" max="11012" width="11.33203125" style="221" customWidth="1"/>
    <col min="11013" max="11014" width="10.109375" style="221" customWidth="1"/>
    <col min="11015" max="11015" width="11.44140625" style="221" customWidth="1"/>
    <col min="11016" max="11016" width="11.109375" style="221" customWidth="1"/>
    <col min="11017" max="11264" width="9" style="221"/>
    <col min="11265" max="11265" width="7.88671875" style="221" customWidth="1"/>
    <col min="11266" max="11266" width="35.88671875" style="221" customWidth="1"/>
    <col min="11267" max="11267" width="10" style="221" customWidth="1"/>
    <col min="11268" max="11268" width="11.33203125" style="221" customWidth="1"/>
    <col min="11269" max="11270" width="10.109375" style="221" customWidth="1"/>
    <col min="11271" max="11271" width="11.44140625" style="221" customWidth="1"/>
    <col min="11272" max="11272" width="11.109375" style="221" customWidth="1"/>
    <col min="11273" max="11520" width="9" style="221"/>
    <col min="11521" max="11521" width="7.88671875" style="221" customWidth="1"/>
    <col min="11522" max="11522" width="35.88671875" style="221" customWidth="1"/>
    <col min="11523" max="11523" width="10" style="221" customWidth="1"/>
    <col min="11524" max="11524" width="11.33203125" style="221" customWidth="1"/>
    <col min="11525" max="11526" width="10.109375" style="221" customWidth="1"/>
    <col min="11527" max="11527" width="11.44140625" style="221" customWidth="1"/>
    <col min="11528" max="11528" width="11.109375" style="221" customWidth="1"/>
    <col min="11529" max="11776" width="9" style="221"/>
    <col min="11777" max="11777" width="7.88671875" style="221" customWidth="1"/>
    <col min="11778" max="11778" width="35.88671875" style="221" customWidth="1"/>
    <col min="11779" max="11779" width="10" style="221" customWidth="1"/>
    <col min="11780" max="11780" width="11.33203125" style="221" customWidth="1"/>
    <col min="11781" max="11782" width="10.109375" style="221" customWidth="1"/>
    <col min="11783" max="11783" width="11.44140625" style="221" customWidth="1"/>
    <col min="11784" max="11784" width="11.109375" style="221" customWidth="1"/>
    <col min="11785" max="12032" width="9" style="221"/>
    <col min="12033" max="12033" width="7.88671875" style="221" customWidth="1"/>
    <col min="12034" max="12034" width="35.88671875" style="221" customWidth="1"/>
    <col min="12035" max="12035" width="10" style="221" customWidth="1"/>
    <col min="12036" max="12036" width="11.33203125" style="221" customWidth="1"/>
    <col min="12037" max="12038" width="10.109375" style="221" customWidth="1"/>
    <col min="12039" max="12039" width="11.44140625" style="221" customWidth="1"/>
    <col min="12040" max="12040" width="11.109375" style="221" customWidth="1"/>
    <col min="12041" max="12288" width="9" style="221"/>
    <col min="12289" max="12289" width="7.88671875" style="221" customWidth="1"/>
    <col min="12290" max="12290" width="35.88671875" style="221" customWidth="1"/>
    <col min="12291" max="12291" width="10" style="221" customWidth="1"/>
    <col min="12292" max="12292" width="11.33203125" style="221" customWidth="1"/>
    <col min="12293" max="12294" width="10.109375" style="221" customWidth="1"/>
    <col min="12295" max="12295" width="11.44140625" style="221" customWidth="1"/>
    <col min="12296" max="12296" width="11.109375" style="221" customWidth="1"/>
    <col min="12297" max="12544" width="9" style="221"/>
    <col min="12545" max="12545" width="7.88671875" style="221" customWidth="1"/>
    <col min="12546" max="12546" width="35.88671875" style="221" customWidth="1"/>
    <col min="12547" max="12547" width="10" style="221" customWidth="1"/>
    <col min="12548" max="12548" width="11.33203125" style="221" customWidth="1"/>
    <col min="12549" max="12550" width="10.109375" style="221" customWidth="1"/>
    <col min="12551" max="12551" width="11.44140625" style="221" customWidth="1"/>
    <col min="12552" max="12552" width="11.109375" style="221" customWidth="1"/>
    <col min="12553" max="12800" width="9" style="221"/>
    <col min="12801" max="12801" width="7.88671875" style="221" customWidth="1"/>
    <col min="12802" max="12802" width="35.88671875" style="221" customWidth="1"/>
    <col min="12803" max="12803" width="10" style="221" customWidth="1"/>
    <col min="12804" max="12804" width="11.33203125" style="221" customWidth="1"/>
    <col min="12805" max="12806" width="10.109375" style="221" customWidth="1"/>
    <col min="12807" max="12807" width="11.44140625" style="221" customWidth="1"/>
    <col min="12808" max="12808" width="11.109375" style="221" customWidth="1"/>
    <col min="12809" max="13056" width="9" style="221"/>
    <col min="13057" max="13057" width="7.88671875" style="221" customWidth="1"/>
    <col min="13058" max="13058" width="35.88671875" style="221" customWidth="1"/>
    <col min="13059" max="13059" width="10" style="221" customWidth="1"/>
    <col min="13060" max="13060" width="11.33203125" style="221" customWidth="1"/>
    <col min="13061" max="13062" width="10.109375" style="221" customWidth="1"/>
    <col min="13063" max="13063" width="11.44140625" style="221" customWidth="1"/>
    <col min="13064" max="13064" width="11.109375" style="221" customWidth="1"/>
    <col min="13065" max="13312" width="9" style="221"/>
    <col min="13313" max="13313" width="7.88671875" style="221" customWidth="1"/>
    <col min="13314" max="13314" width="35.88671875" style="221" customWidth="1"/>
    <col min="13315" max="13315" width="10" style="221" customWidth="1"/>
    <col min="13316" max="13316" width="11.33203125" style="221" customWidth="1"/>
    <col min="13317" max="13318" width="10.109375" style="221" customWidth="1"/>
    <col min="13319" max="13319" width="11.44140625" style="221" customWidth="1"/>
    <col min="13320" max="13320" width="11.109375" style="221" customWidth="1"/>
    <col min="13321" max="13568" width="9" style="221"/>
    <col min="13569" max="13569" width="7.88671875" style="221" customWidth="1"/>
    <col min="13570" max="13570" width="35.88671875" style="221" customWidth="1"/>
    <col min="13571" max="13571" width="10" style="221" customWidth="1"/>
    <col min="13572" max="13572" width="11.33203125" style="221" customWidth="1"/>
    <col min="13573" max="13574" width="10.109375" style="221" customWidth="1"/>
    <col min="13575" max="13575" width="11.44140625" style="221" customWidth="1"/>
    <col min="13576" max="13576" width="11.109375" style="221" customWidth="1"/>
    <col min="13577" max="13824" width="9" style="221"/>
    <col min="13825" max="13825" width="7.88671875" style="221" customWidth="1"/>
    <col min="13826" max="13826" width="35.88671875" style="221" customWidth="1"/>
    <col min="13827" max="13827" width="10" style="221" customWidth="1"/>
    <col min="13828" max="13828" width="11.33203125" style="221" customWidth="1"/>
    <col min="13829" max="13830" width="10.109375" style="221" customWidth="1"/>
    <col min="13831" max="13831" width="11.44140625" style="221" customWidth="1"/>
    <col min="13832" max="13832" width="11.109375" style="221" customWidth="1"/>
    <col min="13833" max="14080" width="9" style="221"/>
    <col min="14081" max="14081" width="7.88671875" style="221" customWidth="1"/>
    <col min="14082" max="14082" width="35.88671875" style="221" customWidth="1"/>
    <col min="14083" max="14083" width="10" style="221" customWidth="1"/>
    <col min="14084" max="14084" width="11.33203125" style="221" customWidth="1"/>
    <col min="14085" max="14086" width="10.109375" style="221" customWidth="1"/>
    <col min="14087" max="14087" width="11.44140625" style="221" customWidth="1"/>
    <col min="14088" max="14088" width="11.109375" style="221" customWidth="1"/>
    <col min="14089" max="14336" width="9" style="221"/>
    <col min="14337" max="14337" width="7.88671875" style="221" customWidth="1"/>
    <col min="14338" max="14338" width="35.88671875" style="221" customWidth="1"/>
    <col min="14339" max="14339" width="10" style="221" customWidth="1"/>
    <col min="14340" max="14340" width="11.33203125" style="221" customWidth="1"/>
    <col min="14341" max="14342" width="10.109375" style="221" customWidth="1"/>
    <col min="14343" max="14343" width="11.44140625" style="221" customWidth="1"/>
    <col min="14344" max="14344" width="11.109375" style="221" customWidth="1"/>
    <col min="14345" max="14592" width="9" style="221"/>
    <col min="14593" max="14593" width="7.88671875" style="221" customWidth="1"/>
    <col min="14594" max="14594" width="35.88671875" style="221" customWidth="1"/>
    <col min="14595" max="14595" width="10" style="221" customWidth="1"/>
    <col min="14596" max="14596" width="11.33203125" style="221" customWidth="1"/>
    <col min="14597" max="14598" width="10.109375" style="221" customWidth="1"/>
    <col min="14599" max="14599" width="11.44140625" style="221" customWidth="1"/>
    <col min="14600" max="14600" width="11.109375" style="221" customWidth="1"/>
    <col min="14601" max="14848" width="9" style="221"/>
    <col min="14849" max="14849" width="7.88671875" style="221" customWidth="1"/>
    <col min="14850" max="14850" width="35.88671875" style="221" customWidth="1"/>
    <col min="14851" max="14851" width="10" style="221" customWidth="1"/>
    <col min="14852" max="14852" width="11.33203125" style="221" customWidth="1"/>
    <col min="14853" max="14854" width="10.109375" style="221" customWidth="1"/>
    <col min="14855" max="14855" width="11.44140625" style="221" customWidth="1"/>
    <col min="14856" max="14856" width="11.109375" style="221" customWidth="1"/>
    <col min="14857" max="15104" width="9" style="221"/>
    <col min="15105" max="15105" width="7.88671875" style="221" customWidth="1"/>
    <col min="15106" max="15106" width="35.88671875" style="221" customWidth="1"/>
    <col min="15107" max="15107" width="10" style="221" customWidth="1"/>
    <col min="15108" max="15108" width="11.33203125" style="221" customWidth="1"/>
    <col min="15109" max="15110" width="10.109375" style="221" customWidth="1"/>
    <col min="15111" max="15111" width="11.44140625" style="221" customWidth="1"/>
    <col min="15112" max="15112" width="11.109375" style="221" customWidth="1"/>
    <col min="15113" max="15360" width="9" style="221"/>
    <col min="15361" max="15361" width="7.88671875" style="221" customWidth="1"/>
    <col min="15362" max="15362" width="35.88671875" style="221" customWidth="1"/>
    <col min="15363" max="15363" width="10" style="221" customWidth="1"/>
    <col min="15364" max="15364" width="11.33203125" style="221" customWidth="1"/>
    <col min="15365" max="15366" width="10.109375" style="221" customWidth="1"/>
    <col min="15367" max="15367" width="11.44140625" style="221" customWidth="1"/>
    <col min="15368" max="15368" width="11.109375" style="221" customWidth="1"/>
    <col min="15369" max="15616" width="9" style="221"/>
    <col min="15617" max="15617" width="7.88671875" style="221" customWidth="1"/>
    <col min="15618" max="15618" width="35.88671875" style="221" customWidth="1"/>
    <col min="15619" max="15619" width="10" style="221" customWidth="1"/>
    <col min="15620" max="15620" width="11.33203125" style="221" customWidth="1"/>
    <col min="15621" max="15622" width="10.109375" style="221" customWidth="1"/>
    <col min="15623" max="15623" width="11.44140625" style="221" customWidth="1"/>
    <col min="15624" max="15624" width="11.109375" style="221" customWidth="1"/>
    <col min="15625" max="15872" width="9" style="221"/>
    <col min="15873" max="15873" width="7.88671875" style="221" customWidth="1"/>
    <col min="15874" max="15874" width="35.88671875" style="221" customWidth="1"/>
    <col min="15875" max="15875" width="10" style="221" customWidth="1"/>
    <col min="15876" max="15876" width="11.33203125" style="221" customWidth="1"/>
    <col min="15877" max="15878" width="10.109375" style="221" customWidth="1"/>
    <col min="15879" max="15879" width="11.44140625" style="221" customWidth="1"/>
    <col min="15880" max="15880" width="11.109375" style="221" customWidth="1"/>
    <col min="15881" max="16128" width="9" style="221"/>
    <col min="16129" max="16129" width="7.88671875" style="221" customWidth="1"/>
    <col min="16130" max="16130" width="35.88671875" style="221" customWidth="1"/>
    <col min="16131" max="16131" width="10" style="221" customWidth="1"/>
    <col min="16132" max="16132" width="11.33203125" style="221" customWidth="1"/>
    <col min="16133" max="16134" width="10.109375" style="221" customWidth="1"/>
    <col min="16135" max="16135" width="11.44140625" style="221" customWidth="1"/>
    <col min="16136" max="16136" width="11.109375" style="221" customWidth="1"/>
    <col min="16137" max="16384" width="9" style="221"/>
  </cols>
  <sheetData>
    <row r="1" spans="1:8">
      <c r="A1" s="222"/>
      <c r="B1" s="222"/>
      <c r="C1" s="222"/>
      <c r="F1" s="222"/>
    </row>
    <row r="2" spans="1:8" ht="12">
      <c r="A2" s="231" t="s">
        <v>645</v>
      </c>
      <c r="B2" s="232"/>
      <c r="C2" s="232"/>
      <c r="D2" s="232"/>
      <c r="E2" s="232"/>
      <c r="F2" s="232"/>
      <c r="G2" s="232"/>
      <c r="H2" s="232"/>
    </row>
    <row r="3" spans="1:8" ht="49.5" customHeight="1">
      <c r="A3" s="231"/>
      <c r="B3" s="317" t="s">
        <v>723</v>
      </c>
      <c r="C3" s="317"/>
      <c r="D3" s="317"/>
      <c r="E3" s="317"/>
      <c r="F3" s="317"/>
      <c r="G3" s="317"/>
      <c r="H3" s="317"/>
    </row>
    <row r="4" spans="1:8" ht="12">
      <c r="A4" s="224"/>
      <c r="B4" s="223"/>
      <c r="C4" s="225"/>
      <c r="D4" s="224"/>
      <c r="E4" s="226"/>
      <c r="F4" s="226"/>
      <c r="G4" s="226"/>
      <c r="H4" s="226"/>
    </row>
    <row r="5" spans="1:8" ht="12">
      <c r="A5" s="224"/>
      <c r="B5" s="223"/>
      <c r="C5" s="225"/>
      <c r="D5" s="224"/>
      <c r="E5" s="226"/>
      <c r="F5" s="226"/>
      <c r="G5" s="226"/>
      <c r="H5" s="226"/>
    </row>
    <row r="6" spans="1:8" ht="12.6" thickBot="1">
      <c r="A6" s="224"/>
      <c r="B6" s="223"/>
      <c r="C6" s="225"/>
      <c r="D6" s="224"/>
      <c r="E6" s="226"/>
      <c r="F6" s="226"/>
      <c r="G6" s="226"/>
      <c r="H6" s="226"/>
    </row>
    <row r="7" spans="1:8" ht="12.6" thickBot="1">
      <c r="A7" s="320" t="s">
        <v>650</v>
      </c>
      <c r="B7" s="320"/>
      <c r="C7" s="320"/>
      <c r="D7" s="320"/>
      <c r="E7" s="320"/>
      <c r="F7" s="320"/>
      <c r="G7" s="320"/>
      <c r="H7" s="320"/>
    </row>
    <row r="8" spans="1:8" ht="12">
      <c r="A8" s="233" t="s">
        <v>646</v>
      </c>
      <c r="B8" s="233" t="s">
        <v>449</v>
      </c>
      <c r="C8" s="234" t="s">
        <v>3</v>
      </c>
      <c r="D8" s="233" t="s">
        <v>647</v>
      </c>
      <c r="E8" s="233" t="s">
        <v>648</v>
      </c>
      <c r="F8" s="233" t="s">
        <v>649</v>
      </c>
      <c r="G8" s="233" t="s">
        <v>7</v>
      </c>
      <c r="H8" s="233" t="s">
        <v>8</v>
      </c>
    </row>
    <row r="9" spans="1:8" ht="15" customHeight="1">
      <c r="A9" s="321" t="s">
        <v>651</v>
      </c>
      <c r="B9" s="321"/>
      <c r="C9" s="321"/>
      <c r="D9" s="321"/>
      <c r="E9" s="321"/>
      <c r="F9" s="321"/>
      <c r="G9" s="321"/>
      <c r="H9" s="321"/>
    </row>
    <row r="10" spans="1:8" ht="138">
      <c r="A10" s="235"/>
      <c r="B10" s="242" t="s">
        <v>663</v>
      </c>
      <c r="C10" s="236"/>
      <c r="D10" s="236"/>
      <c r="E10" s="237"/>
      <c r="F10" s="237"/>
      <c r="G10" s="237"/>
      <c r="H10" s="237"/>
    </row>
    <row r="11" spans="1:8" ht="13.2">
      <c r="A11" s="235"/>
      <c r="B11" s="307" t="s">
        <v>652</v>
      </c>
      <c r="C11" s="236">
        <v>65</v>
      </c>
      <c r="D11" s="236" t="s">
        <v>662</v>
      </c>
      <c r="E11" s="237"/>
      <c r="F11" s="237"/>
      <c r="G11" s="237">
        <f>C11*E11</f>
        <v>0</v>
      </c>
      <c r="H11" s="237">
        <f>C11*F11</f>
        <v>0</v>
      </c>
    </row>
    <row r="12" spans="1:8" ht="69">
      <c r="A12" s="235"/>
      <c r="B12" s="296" t="s">
        <v>664</v>
      </c>
      <c r="C12" s="236"/>
      <c r="D12" s="236"/>
      <c r="E12" s="237"/>
      <c r="F12" s="237"/>
      <c r="G12" s="237"/>
      <c r="H12" s="237"/>
    </row>
    <row r="13" spans="1:8">
      <c r="A13" s="235"/>
      <c r="B13" s="307" t="s">
        <v>653</v>
      </c>
      <c r="C13" s="244">
        <v>2</v>
      </c>
      <c r="D13" s="245" t="s">
        <v>467</v>
      </c>
      <c r="E13" s="237"/>
      <c r="F13" s="237"/>
      <c r="G13" s="237">
        <f>C13*E13</f>
        <v>0</v>
      </c>
      <c r="H13" s="237">
        <f>C13*F13</f>
        <v>0</v>
      </c>
    </row>
    <row r="14" spans="1:8" ht="34.799999999999997">
      <c r="A14" s="235"/>
      <c r="B14" s="243" t="s">
        <v>665</v>
      </c>
      <c r="C14" s="244"/>
      <c r="D14" s="245"/>
      <c r="E14" s="244"/>
      <c r="F14" s="244"/>
      <c r="G14" s="244"/>
      <c r="H14" s="244"/>
    </row>
    <row r="15" spans="1:8">
      <c r="A15" s="235"/>
      <c r="B15" s="307" t="s">
        <v>653</v>
      </c>
      <c r="C15" s="244">
        <v>7</v>
      </c>
      <c r="D15" s="245" t="s">
        <v>467</v>
      </c>
      <c r="E15" s="244"/>
      <c r="F15" s="244"/>
      <c r="G15" s="244">
        <f>C15*E15</f>
        <v>0</v>
      </c>
      <c r="H15" s="244">
        <f>C15*F15</f>
        <v>0</v>
      </c>
    </row>
    <row r="16" spans="1:8" ht="126.6">
      <c r="A16" s="308"/>
      <c r="B16" s="242" t="s">
        <v>725</v>
      </c>
      <c r="C16" s="244">
        <v>8</v>
      </c>
      <c r="D16" s="245" t="s">
        <v>467</v>
      </c>
      <c r="E16" s="244"/>
      <c r="F16" s="244"/>
      <c r="G16" s="244">
        <f t="shared" ref="G16" si="0">C16*E16</f>
        <v>0</v>
      </c>
      <c r="H16" s="244">
        <f t="shared" ref="H16" si="1">C16*F16</f>
        <v>0</v>
      </c>
    </row>
    <row r="17" spans="1:8" ht="15" customHeight="1">
      <c r="A17" s="238"/>
      <c r="B17" s="322" t="str">
        <f>A7</f>
        <v>3. Építési munkák</v>
      </c>
      <c r="C17" s="322"/>
      <c r="D17" s="238"/>
      <c r="E17" s="318" t="s">
        <v>214</v>
      </c>
      <c r="F17" s="318"/>
      <c r="G17" s="241">
        <f>SUM(G10:G16)</f>
        <v>0</v>
      </c>
      <c r="H17" s="241">
        <f>SUM(H10:H16)</f>
        <v>0</v>
      </c>
    </row>
    <row r="18" spans="1:8" ht="12">
      <c r="A18" s="224"/>
      <c r="B18" s="223"/>
      <c r="C18" s="225"/>
      <c r="D18" s="224"/>
      <c r="E18" s="226"/>
      <c r="F18" s="226"/>
      <c r="G18" s="226"/>
      <c r="H18" s="226"/>
    </row>
    <row r="19" spans="1:8" ht="12.6" hidden="1" thickBot="1">
      <c r="A19" s="319" t="s">
        <v>654</v>
      </c>
      <c r="B19" s="319"/>
      <c r="C19" s="319"/>
      <c r="D19" s="319"/>
      <c r="E19" s="319"/>
      <c r="F19" s="319"/>
      <c r="G19" s="319"/>
      <c r="H19" s="319"/>
    </row>
    <row r="20" spans="1:8" ht="12" hidden="1">
      <c r="A20" s="233" t="s">
        <v>646</v>
      </c>
      <c r="B20" s="233" t="s">
        <v>449</v>
      </c>
      <c r="C20" s="234" t="s">
        <v>3</v>
      </c>
      <c r="D20" s="233" t="s">
        <v>647</v>
      </c>
      <c r="E20" s="233" t="s">
        <v>648</v>
      </c>
      <c r="F20" s="233" t="s">
        <v>649</v>
      </c>
      <c r="G20" s="233" t="s">
        <v>7</v>
      </c>
      <c r="H20" s="233" t="s">
        <v>8</v>
      </c>
    </row>
    <row r="21" spans="1:8" ht="22.8" hidden="1">
      <c r="A21" s="235">
        <v>6.1</v>
      </c>
      <c r="B21" s="248" t="s">
        <v>655</v>
      </c>
      <c r="C21" s="246">
        <v>0</v>
      </c>
      <c r="D21" s="236" t="s">
        <v>278</v>
      </c>
      <c r="E21" s="247">
        <v>0</v>
      </c>
      <c r="F21" s="247">
        <v>0</v>
      </c>
      <c r="G21" s="237">
        <f>C21*E21</f>
        <v>0</v>
      </c>
      <c r="H21" s="237">
        <f>C21*F21</f>
        <v>0</v>
      </c>
    </row>
    <row r="22" spans="1:8" hidden="1">
      <c r="A22" s="235">
        <v>6.2</v>
      </c>
      <c r="B22" s="248" t="s">
        <v>656</v>
      </c>
      <c r="C22" s="246">
        <v>0</v>
      </c>
      <c r="D22" s="236" t="s">
        <v>294</v>
      </c>
      <c r="E22" s="247">
        <v>0</v>
      </c>
      <c r="F22" s="247">
        <v>0</v>
      </c>
      <c r="G22" s="237">
        <f>C22*E22</f>
        <v>0</v>
      </c>
      <c r="H22" s="237">
        <f>C22*F22</f>
        <v>0</v>
      </c>
    </row>
    <row r="23" spans="1:8" ht="22.8" hidden="1">
      <c r="A23" s="235">
        <v>6.3</v>
      </c>
      <c r="B23" s="248" t="s">
        <v>657</v>
      </c>
      <c r="C23" s="246">
        <v>0</v>
      </c>
      <c r="D23" s="236" t="s">
        <v>294</v>
      </c>
      <c r="E23" s="247">
        <v>0</v>
      </c>
      <c r="F23" s="247">
        <v>0</v>
      </c>
      <c r="G23" s="237">
        <f>C23*E23</f>
        <v>0</v>
      </c>
      <c r="H23" s="237">
        <f>C23*F23</f>
        <v>0</v>
      </c>
    </row>
    <row r="24" spans="1:8" ht="15" hidden="1" customHeight="1">
      <c r="A24" s="236"/>
      <c r="B24" s="239" t="str">
        <f>A19</f>
        <v>6. Csapadékvíz elvezetés</v>
      </c>
      <c r="C24" s="240"/>
      <c r="D24" s="238"/>
      <c r="E24" s="318" t="s">
        <v>214</v>
      </c>
      <c r="F24" s="318"/>
      <c r="G24" s="241">
        <f>SUM(G21:G23)</f>
        <v>0</v>
      </c>
      <c r="H24" s="241">
        <f>SUM(H21:H23)</f>
        <v>0</v>
      </c>
    </row>
    <row r="25" spans="1:8" hidden="1"/>
    <row r="26" spans="1:8" ht="12.6" hidden="1" thickBot="1">
      <c r="A26" s="319" t="s">
        <v>658</v>
      </c>
      <c r="B26" s="319"/>
      <c r="C26" s="319"/>
      <c r="D26" s="319"/>
      <c r="E26" s="319"/>
      <c r="F26" s="319"/>
      <c r="G26" s="319"/>
      <c r="H26" s="319"/>
    </row>
    <row r="27" spans="1:8" ht="12" hidden="1">
      <c r="A27" s="233" t="s">
        <v>646</v>
      </c>
      <c r="B27" s="233" t="s">
        <v>449</v>
      </c>
      <c r="C27" s="234" t="s">
        <v>3</v>
      </c>
      <c r="D27" s="233" t="s">
        <v>647</v>
      </c>
      <c r="E27" s="233" t="s">
        <v>648</v>
      </c>
      <c r="F27" s="233" t="s">
        <v>649</v>
      </c>
      <c r="G27" s="233" t="s">
        <v>7</v>
      </c>
      <c r="H27" s="233" t="s">
        <v>8</v>
      </c>
    </row>
    <row r="28" spans="1:8" ht="21" hidden="1" customHeight="1">
      <c r="A28" s="235">
        <v>7.1</v>
      </c>
      <c r="B28" s="248" t="s">
        <v>659</v>
      </c>
      <c r="C28" s="246">
        <v>0</v>
      </c>
      <c r="D28" s="236" t="s">
        <v>660</v>
      </c>
      <c r="E28" s="247">
        <v>0</v>
      </c>
      <c r="F28" s="247">
        <v>0</v>
      </c>
      <c r="G28" s="237">
        <f>C28*E28</f>
        <v>0</v>
      </c>
      <c r="H28" s="237">
        <f>C28*F28</f>
        <v>0</v>
      </c>
    </row>
    <row r="29" spans="1:8" hidden="1">
      <c r="A29" s="235">
        <v>7.2</v>
      </c>
      <c r="B29" s="248" t="s">
        <v>661</v>
      </c>
      <c r="C29" s="246">
        <v>0</v>
      </c>
      <c r="D29" s="236" t="s">
        <v>294</v>
      </c>
      <c r="E29" s="247">
        <v>0</v>
      </c>
      <c r="F29" s="247">
        <v>0</v>
      </c>
      <c r="G29" s="237">
        <f>C29*E29</f>
        <v>0</v>
      </c>
      <c r="H29" s="237">
        <f>C29*F29</f>
        <v>0</v>
      </c>
    </row>
    <row r="30" spans="1:8" ht="15" hidden="1" customHeight="1">
      <c r="A30" s="236"/>
      <c r="B30" s="239" t="str">
        <f>A26</f>
        <v>7. Villamos munkák</v>
      </c>
      <c r="C30" s="240"/>
      <c r="D30" s="238"/>
      <c r="E30" s="318" t="s">
        <v>214</v>
      </c>
      <c r="F30" s="318"/>
      <c r="G30" s="241">
        <f>SUM(G28:G29)</f>
        <v>0</v>
      </c>
      <c r="H30" s="241">
        <f>SUM(H28:H29)</f>
        <v>0</v>
      </c>
    </row>
  </sheetData>
  <mergeCells count="9">
    <mergeCell ref="B3:H3"/>
    <mergeCell ref="E24:F24"/>
    <mergeCell ref="A26:H26"/>
    <mergeCell ref="E30:F30"/>
    <mergeCell ref="A19:H19"/>
    <mergeCell ref="A7:H7"/>
    <mergeCell ref="A9:H9"/>
    <mergeCell ref="B17:C17"/>
    <mergeCell ref="E17:F17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I3"/>
  <sheetViews>
    <sheetView workbookViewId="0">
      <selection activeCell="H2" sqref="H2"/>
    </sheetView>
  </sheetViews>
  <sheetFormatPr defaultRowHeight="14.4"/>
  <cols>
    <col min="1" max="1" width="5.6640625" customWidth="1"/>
    <col min="2" max="2" width="25.6640625" customWidth="1"/>
    <col min="3" max="8" width="10.6640625" customWidth="1"/>
  </cols>
  <sheetData>
    <row r="1" spans="1:9" ht="24">
      <c r="A1" s="298" t="s">
        <v>0</v>
      </c>
      <c r="B1" s="298" t="s">
        <v>2</v>
      </c>
      <c r="C1" s="301" t="s">
        <v>3</v>
      </c>
      <c r="D1" s="301" t="s">
        <v>4</v>
      </c>
      <c r="E1" s="301" t="s">
        <v>5</v>
      </c>
      <c r="F1" s="301" t="s">
        <v>721</v>
      </c>
      <c r="G1" s="301" t="s">
        <v>7</v>
      </c>
      <c r="H1" s="301" t="s">
        <v>8</v>
      </c>
      <c r="I1" s="301" t="s">
        <v>456</v>
      </c>
    </row>
    <row r="2" spans="1:9" ht="81">
      <c r="A2" s="299"/>
      <c r="B2" s="300" t="s">
        <v>720</v>
      </c>
      <c r="C2" s="302">
        <v>1</v>
      </c>
      <c r="D2" s="302" t="s">
        <v>245</v>
      </c>
      <c r="E2" s="302"/>
      <c r="F2" s="302"/>
      <c r="G2" s="302">
        <f>(C2*E2)</f>
        <v>0</v>
      </c>
      <c r="H2" s="302">
        <f>(C2*F2)</f>
        <v>0</v>
      </c>
      <c r="I2" s="306">
        <f>SUM(G2:H2)</f>
        <v>0</v>
      </c>
    </row>
    <row r="3" spans="1:9">
      <c r="A3" s="304"/>
      <c r="B3" s="305"/>
      <c r="C3" s="304"/>
      <c r="D3" s="304"/>
      <c r="E3" s="304"/>
      <c r="F3" s="304"/>
      <c r="G3" s="304"/>
      <c r="H3" s="304"/>
      <c r="I3" s="30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összesítő</vt:lpstr>
      <vt:lpstr>építészet</vt:lpstr>
      <vt:lpstr>gépészet</vt:lpstr>
      <vt:lpstr>elektromos</vt:lpstr>
      <vt:lpstr>tűzjelző</vt:lpstr>
      <vt:lpstr>környezetrendezés</vt:lpstr>
      <vt:lpstr>egyéb</vt:lpstr>
      <vt:lpstr>tűzjelző!Print_Titles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Csaba</dc:creator>
  <cp:lastModifiedBy>Tompi</cp:lastModifiedBy>
  <dcterms:created xsi:type="dcterms:W3CDTF">2018-01-24T14:07:09Z</dcterms:created>
  <dcterms:modified xsi:type="dcterms:W3CDTF">2018-02-08T13:53:15Z</dcterms:modified>
</cp:coreProperties>
</file>